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525" windowWidth="20730" windowHeight="1093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Доходы!$6:$7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E7" i="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6"/>
  <c r="E52" i="2"/>
  <c r="E50"/>
  <c r="E48"/>
  <c r="E46"/>
  <c r="E45"/>
  <c r="E44"/>
  <c r="E43"/>
  <c r="E41"/>
  <c r="E33"/>
  <c r="E30"/>
  <c r="E29"/>
  <c r="E28"/>
  <c r="E26"/>
  <c r="E25"/>
  <c r="E24"/>
  <c r="E20"/>
  <c r="E19"/>
  <c r="E18"/>
  <c r="E17"/>
  <c r="E14"/>
  <c r="E13"/>
  <c r="E12"/>
  <c r="D51"/>
  <c r="C51"/>
  <c r="E51" s="1"/>
  <c r="D49"/>
  <c r="C49"/>
  <c r="E49" s="1"/>
  <c r="D47"/>
  <c r="C47"/>
  <c r="E47" s="1"/>
  <c r="D42"/>
  <c r="D40" s="1"/>
  <c r="C42"/>
  <c r="E42"/>
  <c r="C40"/>
  <c r="D11"/>
  <c r="D16"/>
  <c r="D21"/>
  <c r="D23"/>
  <c r="D27"/>
  <c r="D31"/>
  <c r="D35"/>
  <c r="D10"/>
  <c r="C11"/>
  <c r="C10" s="1"/>
  <c r="C16"/>
  <c r="C21"/>
  <c r="C23"/>
  <c r="C27"/>
  <c r="E27" s="1"/>
  <c r="C31"/>
  <c r="C35"/>
  <c r="E35" s="1"/>
  <c r="C39"/>
  <c r="E31"/>
  <c r="E23"/>
  <c r="E16"/>
  <c r="E11"/>
  <c r="C8" l="1"/>
  <c r="E10"/>
  <c r="E40"/>
  <c r="D39"/>
  <c r="E39" s="1"/>
  <c r="D8" l="1"/>
  <c r="E8" s="1"/>
</calcChain>
</file>

<file path=xl/sharedStrings.xml><?xml version="1.0" encoding="utf-8"?>
<sst xmlns="http://schemas.openxmlformats.org/spreadsheetml/2006/main" count="183" uniqueCount="169">
  <si>
    <t>Наименование 
показателя</t>
  </si>
  <si>
    <t>Код дохода по бюджетной классификации</t>
  </si>
  <si>
    <t>Наименование показателя</t>
  </si>
  <si>
    <t>бюджеты городских поселений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</si>
  <si>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</si>
  <si>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</si>
  <si>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</si>
  <si>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</si>
  <si>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</si>
  <si>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</si>
  <si>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</si>
  <si>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</si>
  <si>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</si>
  <si>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</si>
  <si>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</si>
  <si>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</si>
  <si>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</si>
  <si>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</si>
  <si>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</si>
  <si>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</si>
  <si>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</si>
  <si>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</si>
  <si>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</si>
  <si>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</si>
  <si>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</si>
  <si>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</si>
  <si>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</si>
  <si>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</si>
  <si>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</si>
  <si>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</si>
  <si>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</si>
  <si>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</si>
  <si>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</si>
  <si>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</si>
  <si>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</si>
  <si>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</si>
  <si>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</si>
  <si>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</si>
  <si>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</si>
  <si>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</si>
  <si>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</si>
  <si>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</si>
  <si>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</si>
  <si>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</si>
  <si>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</si>
  <si>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</si>
  <si>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</si>
  <si>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</si>
  <si>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</si>
  <si>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</si>
  <si>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</si>
  <si>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</si>
  <si>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</si>
  <si>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</si>
  <si>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</si>
  <si>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</si>
  <si>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</si>
  <si>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</si>
  <si>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ПРОЧИЕ НЕНАЛОГОВЫЕ ДОХОДЫ</t>
  </si>
  <si>
    <t xml:space="preserve"> 000 1170000000 0000 000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</si>
  <si>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</si>
  <si>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</si>
  <si>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</si>
  <si>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</si>
  <si>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Инициативные платежи, зачисляемые в бюджеты городских поселений</t>
  </si>
  <si>
    <t xml:space="preserve"> 000 1171503013 0000 150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</si>
  <si>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</si>
  <si>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</si>
  <si>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</si>
  <si>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</si>
  <si>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</si>
  <si>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</si>
  <si>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</si>
  <si>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</si>
  <si>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</si>
  <si>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</si>
  <si>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</si>
  <si>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</si>
  <si>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</si>
  <si>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</si>
  <si>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</si>
  <si>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</si>
  <si>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</si>
  <si>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</si>
  <si>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</si>
  <si>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</si>
  <si>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</si>
  <si>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</si>
  <si>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</si>
  <si>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</si>
  <si>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</si>
  <si>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</si>
  <si>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 на реализацию программ формирования современной городской среды из бюджетов городских поселений</t>
  </si>
  <si>
    <t xml:space="preserve"> 000 2192555513 0000 150</t>
  </si>
  <si>
    <t>Расходы бюджета - всего</t>
  </si>
  <si>
    <t xml:space="preserve">  
ОБЩЕГОСУДАРСТВЕННЫЕ ВОПРОСЫ
</t>
  </si>
  <si>
    <t xml:space="preserve">  
Резервные фонды
</t>
  </si>
  <si>
    <t xml:space="preserve">  
Другие общегосударственные вопросы
</t>
  </si>
  <si>
    <t xml:space="preserve">  
НАЦИОНАЛЬНАЯ ОБОРОНА
</t>
  </si>
  <si>
    <t xml:space="preserve">  
Мобилизационная и вневойсковая подготовка
</t>
  </si>
  <si>
    <t xml:space="preserve">  
НАЦИОНАЛЬНАЯ ЭКОНОМИКА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</si>
  <si>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</si>
  <si>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</si>
  <si>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</si>
  <si>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</si>
  <si>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</si>
  <si>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Благоустройство
</t>
  </si>
  <si>
    <t xml:space="preserve">  
Другие вопросы в области жилищно-коммунального хозяйства
</t>
  </si>
  <si>
    <t xml:space="preserve">  
ОБРАЗОВАНИЕ
</t>
  </si>
  <si>
    <t xml:space="preserve">  
Молодежная политика
</t>
  </si>
  <si>
    <t xml:space="preserve">  
КУЛЬТУРА, КИНЕМАТОГРАФИЯ
</t>
  </si>
  <si>
    <t xml:space="preserve">  
Культура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</si>
  <si>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</si>
  <si>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</si>
  <si>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населения
</t>
  </si>
  <si>
    <t xml:space="preserve">  
ФИЗИЧЕСКАЯ КУЛЬТУРА И СПОРТ
</t>
  </si>
  <si>
    <t xml:space="preserve">  
Физическая культура
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</si>
  <si>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</si>
  <si>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</si>
  <si>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</si>
  <si>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</si>
  <si>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</si>
  <si>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</si>
  <si>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</si>
  <si>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</si>
  <si>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</si>
  <si>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</si>
  <si>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</si>
  <si>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</si>
  <si>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</si>
  <si>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</si>
  <si>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</si>
  <si>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</si>
  <si>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</si>
  <si>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</si>
  <si>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</si>
  <si>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</si>
  <si>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</si>
  <si>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</si>
  <si>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</si>
  <si>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</si>
  <si>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 xml:space="preserve">                                                               1. Доходы </t>
  </si>
  <si>
    <t>% исполнения</t>
  </si>
  <si>
    <t xml:space="preserve"> 1001</t>
  </si>
  <si>
    <t xml:space="preserve">  1003</t>
  </si>
  <si>
    <t xml:space="preserve"> 1100 </t>
  </si>
  <si>
    <t xml:space="preserve"> 1101 </t>
  </si>
  <si>
    <t xml:space="preserve">  1000 </t>
  </si>
  <si>
    <t xml:space="preserve">  0801</t>
  </si>
  <si>
    <t xml:space="preserve">  0800 </t>
  </si>
  <si>
    <t xml:space="preserve"> 0707 </t>
  </si>
  <si>
    <t xml:space="preserve">  0100 </t>
  </si>
  <si>
    <t xml:space="preserve">  0111</t>
  </si>
  <si>
    <t xml:space="preserve">  0113 </t>
  </si>
  <si>
    <t xml:space="preserve"> 0200</t>
  </si>
  <si>
    <t>0203</t>
  </si>
  <si>
    <t xml:space="preserve">  0400</t>
  </si>
  <si>
    <t xml:space="preserve">  0409</t>
  </si>
  <si>
    <t xml:space="preserve">  0412</t>
  </si>
  <si>
    <t xml:space="preserve"> 0500 </t>
  </si>
  <si>
    <t xml:space="preserve">0501 </t>
  </si>
  <si>
    <t xml:space="preserve">0502 </t>
  </si>
  <si>
    <t xml:space="preserve"> 0503 </t>
  </si>
  <si>
    <t>0505</t>
  </si>
  <si>
    <t xml:space="preserve">  0700 </t>
  </si>
  <si>
    <t>Раздел, подраздел бюджетной классификации</t>
  </si>
  <si>
    <t xml:space="preserve">                                                           Расходы бюджета</t>
  </si>
  <si>
    <t>Приложение к распоряжению администрации Пучежского муниципального района от  17.10.2022  № 182-р</t>
  </si>
  <si>
    <t xml:space="preserve">                                            Источники финансирования дефицита бюджета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</si>
</sst>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0">
    <font>
      <sz val="11"/>
      <name val="Calibri"/>
      <family val="2"/>
    </font>
    <font>
      <b/>
      <sz val="8"/>
      <color indexed="8"/>
      <name val="Arial"/>
    </font>
    <font>
      <sz val="8"/>
      <color indexed="8"/>
      <name val="Arial"/>
    </font>
    <font>
      <sz val="11"/>
      <name val="Calibri"/>
      <family val="2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</font>
    <font>
      <b/>
      <sz val="8"/>
      <color indexed="8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87">
    <xf numFmtId="0" fontId="0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9" fillId="0" borderId="11"/>
    <xf numFmtId="0" fontId="9" fillId="0" borderId="12">
      <alignment horizontal="left" wrapText="1"/>
    </xf>
    <xf numFmtId="0" fontId="10" fillId="0" borderId="13">
      <alignment horizontal="left" wrapText="1"/>
    </xf>
    <xf numFmtId="0" fontId="10" fillId="0" borderId="11"/>
    <xf numFmtId="0" fontId="9" fillId="0" borderId="14">
      <alignment horizontal="left" wrapText="1" indent="1"/>
    </xf>
    <xf numFmtId="0" fontId="9" fillId="0" borderId="15">
      <alignment horizontal="left" wrapText="1"/>
    </xf>
    <xf numFmtId="0" fontId="9" fillId="0" borderId="15">
      <alignment horizontal="left" wrapText="1" indent="2"/>
    </xf>
    <xf numFmtId="0" fontId="11" fillId="0" borderId="16"/>
    <xf numFmtId="0" fontId="9" fillId="0" borderId="0">
      <alignment horizontal="center" wrapText="1"/>
    </xf>
    <xf numFmtId="49" fontId="9" fillId="0" borderId="11">
      <alignment horizontal="left"/>
    </xf>
    <xf numFmtId="49" fontId="9" fillId="0" borderId="17">
      <alignment horizontal="center" wrapText="1"/>
    </xf>
    <xf numFmtId="49" fontId="9" fillId="0" borderId="17">
      <alignment horizontal="center"/>
    </xf>
    <xf numFmtId="0" fontId="10" fillId="0" borderId="0">
      <alignment horizontal="center"/>
    </xf>
    <xf numFmtId="49" fontId="9" fillId="0" borderId="18">
      <alignment horizontal="center"/>
    </xf>
    <xf numFmtId="49" fontId="9" fillId="0" borderId="19">
      <alignment horizontal="center"/>
    </xf>
    <xf numFmtId="0" fontId="9" fillId="0" borderId="12">
      <alignment horizontal="left" wrapText="1" indent="1"/>
    </xf>
    <xf numFmtId="0" fontId="9" fillId="0" borderId="20">
      <alignment horizontal="left" wrapText="1"/>
    </xf>
    <xf numFmtId="0" fontId="9" fillId="0" borderId="20">
      <alignment horizontal="left" wrapText="1" indent="2"/>
    </xf>
    <xf numFmtId="0" fontId="11" fillId="0" borderId="21"/>
    <xf numFmtId="0" fontId="11" fillId="0" borderId="19"/>
    <xf numFmtId="0" fontId="10" fillId="0" borderId="22">
      <alignment horizontal="center" vertical="center" textRotation="90" wrapText="1"/>
    </xf>
    <xf numFmtId="0" fontId="10" fillId="0" borderId="16">
      <alignment horizontal="center" vertical="center" textRotation="90" wrapText="1"/>
    </xf>
    <xf numFmtId="0" fontId="9" fillId="0" borderId="0">
      <alignment vertical="center"/>
    </xf>
    <xf numFmtId="0" fontId="10" fillId="0" borderId="11">
      <alignment horizontal="center" vertical="center" textRotation="90" wrapText="1"/>
    </xf>
    <xf numFmtId="0" fontId="10" fillId="0" borderId="16">
      <alignment horizontal="center" vertical="center" textRotation="90"/>
    </xf>
    <xf numFmtId="0" fontId="10" fillId="0" borderId="11">
      <alignment horizontal="center" vertical="center" textRotation="90"/>
    </xf>
    <xf numFmtId="0" fontId="10" fillId="0" borderId="22">
      <alignment horizontal="center" vertical="center" textRotation="90"/>
    </xf>
    <xf numFmtId="0" fontId="11" fillId="0" borderId="11"/>
    <xf numFmtId="0" fontId="10" fillId="0" borderId="23">
      <alignment horizontal="center" vertical="center" textRotation="90"/>
    </xf>
    <xf numFmtId="0" fontId="12" fillId="0" borderId="11">
      <alignment wrapText="1"/>
    </xf>
    <xf numFmtId="0" fontId="12" fillId="0" borderId="16">
      <alignment wrapText="1"/>
    </xf>
    <xf numFmtId="0" fontId="9" fillId="0" borderId="23">
      <alignment horizontal="center" vertical="top" wrapText="1"/>
    </xf>
    <xf numFmtId="0" fontId="10" fillId="0" borderId="24"/>
    <xf numFmtId="49" fontId="13" fillId="0" borderId="25">
      <alignment horizontal="left" vertical="center" wrapText="1"/>
    </xf>
    <xf numFmtId="49" fontId="9" fillId="0" borderId="26">
      <alignment horizontal="left" vertical="center" wrapText="1" indent="2"/>
    </xf>
    <xf numFmtId="49" fontId="9" fillId="0" borderId="27">
      <alignment horizontal="left" vertical="center" wrapText="1" indent="3"/>
    </xf>
    <xf numFmtId="49" fontId="9" fillId="0" borderId="25">
      <alignment horizontal="left" vertical="center" wrapText="1" indent="3"/>
    </xf>
    <xf numFmtId="49" fontId="9" fillId="0" borderId="28">
      <alignment horizontal="left" vertical="center" wrapText="1" indent="3"/>
    </xf>
    <xf numFmtId="0" fontId="13" fillId="0" borderId="24">
      <alignment horizontal="left" vertical="center" wrapText="1"/>
    </xf>
    <xf numFmtId="49" fontId="9" fillId="0" borderId="16">
      <alignment horizontal="left" vertical="center" wrapText="1" indent="3"/>
    </xf>
    <xf numFmtId="49" fontId="9" fillId="0" borderId="0">
      <alignment horizontal="left" vertical="center" wrapText="1" indent="3"/>
    </xf>
    <xf numFmtId="49" fontId="9" fillId="0" borderId="11">
      <alignment horizontal="left" vertical="center" wrapText="1" indent="3"/>
    </xf>
    <xf numFmtId="0" fontId="13" fillId="0" borderId="29">
      <alignment horizontal="left" vertical="center" wrapText="1"/>
    </xf>
    <xf numFmtId="49" fontId="9" fillId="0" borderId="30">
      <alignment horizontal="left" vertical="center" wrapText="1" indent="2"/>
    </xf>
    <xf numFmtId="49" fontId="9" fillId="0" borderId="31">
      <alignment horizontal="left" vertical="center" wrapText="1" indent="3"/>
    </xf>
    <xf numFmtId="49" fontId="9" fillId="0" borderId="32">
      <alignment horizontal="left" vertical="center" wrapText="1" indent="3"/>
    </xf>
    <xf numFmtId="49" fontId="9" fillId="0" borderId="33">
      <alignment horizontal="left" vertical="center" wrapText="1" indent="3"/>
    </xf>
    <xf numFmtId="49" fontId="13" fillId="0" borderId="29">
      <alignment horizontal="left" vertical="center" wrapText="1"/>
    </xf>
    <xf numFmtId="49" fontId="10" fillId="0" borderId="34">
      <alignment horizontal="center"/>
    </xf>
    <xf numFmtId="49" fontId="10" fillId="0" borderId="35">
      <alignment horizontal="center" vertical="center" wrapText="1"/>
    </xf>
    <xf numFmtId="49" fontId="9" fillId="0" borderId="36">
      <alignment horizontal="center" vertical="center" wrapText="1"/>
    </xf>
    <xf numFmtId="49" fontId="9" fillId="0" borderId="17">
      <alignment horizontal="center" vertical="center" wrapText="1"/>
    </xf>
    <xf numFmtId="49" fontId="9" fillId="0" borderId="35">
      <alignment horizontal="center" vertical="center" wrapText="1"/>
    </xf>
    <xf numFmtId="49" fontId="9" fillId="0" borderId="37">
      <alignment horizontal="center" vertical="center" wrapText="1"/>
    </xf>
    <xf numFmtId="49" fontId="9" fillId="0" borderId="38">
      <alignment horizontal="center" vertical="center" wrapText="1"/>
    </xf>
    <xf numFmtId="49" fontId="9" fillId="0" borderId="0">
      <alignment horizontal="center" vertical="center" wrapText="1"/>
    </xf>
    <xf numFmtId="49" fontId="9" fillId="0" borderId="11">
      <alignment horizontal="center" vertical="center" wrapText="1"/>
    </xf>
    <xf numFmtId="49" fontId="9" fillId="0" borderId="21">
      <alignment horizontal="center" vertical="center" wrapText="1"/>
    </xf>
    <xf numFmtId="49" fontId="10" fillId="0" borderId="34">
      <alignment horizontal="center" vertical="center" wrapText="1"/>
    </xf>
    <xf numFmtId="49" fontId="9" fillId="0" borderId="39">
      <alignment horizontal="center" vertical="center" wrapText="1"/>
    </xf>
    <xf numFmtId="49" fontId="9" fillId="0" borderId="40">
      <alignment horizontal="center" vertical="center" wrapText="1"/>
    </xf>
    <xf numFmtId="0" fontId="10" fillId="0" borderId="17">
      <alignment horizontal="center" vertical="center"/>
    </xf>
    <xf numFmtId="0" fontId="9" fillId="0" borderId="36">
      <alignment horizontal="center" vertical="center"/>
    </xf>
    <xf numFmtId="0" fontId="9" fillId="0" borderId="17">
      <alignment horizontal="center" vertical="center"/>
    </xf>
    <xf numFmtId="0" fontId="9" fillId="0" borderId="35">
      <alignment horizontal="center" vertical="center"/>
    </xf>
    <xf numFmtId="0" fontId="9" fillId="0" borderId="37">
      <alignment horizontal="center" vertical="center"/>
    </xf>
    <xf numFmtId="0" fontId="10" fillId="0" borderId="34">
      <alignment horizontal="center" vertical="center"/>
    </xf>
    <xf numFmtId="49" fontId="10" fillId="0" borderId="35">
      <alignment horizontal="center" vertical="center"/>
    </xf>
    <xf numFmtId="49" fontId="9" fillId="0" borderId="40">
      <alignment horizontal="center" vertical="center"/>
    </xf>
    <xf numFmtId="49" fontId="9" fillId="0" borderId="17">
      <alignment horizontal="center" vertical="center"/>
    </xf>
    <xf numFmtId="49" fontId="9" fillId="0" borderId="35">
      <alignment horizontal="center" vertical="center"/>
    </xf>
    <xf numFmtId="49" fontId="9" fillId="0" borderId="37">
      <alignment horizontal="center" vertical="center"/>
    </xf>
    <xf numFmtId="49" fontId="9" fillId="0" borderId="23">
      <alignment horizontal="center" vertical="top" wrapText="1"/>
    </xf>
    <xf numFmtId="0" fontId="9" fillId="0" borderId="21"/>
    <xf numFmtId="4" fontId="9" fillId="0" borderId="41">
      <alignment horizontal="right"/>
    </xf>
    <xf numFmtId="4" fontId="9" fillId="0" borderId="38">
      <alignment horizontal="right"/>
    </xf>
    <xf numFmtId="4" fontId="9" fillId="0" borderId="0">
      <alignment horizontal="right" shrinkToFit="1"/>
    </xf>
    <xf numFmtId="4" fontId="9" fillId="0" borderId="11">
      <alignment horizontal="right"/>
    </xf>
    <xf numFmtId="4" fontId="9" fillId="0" borderId="0">
      <alignment horizontal="right"/>
    </xf>
    <xf numFmtId="4" fontId="9" fillId="0" borderId="21">
      <alignment horizontal="right"/>
    </xf>
    <xf numFmtId="0" fontId="9" fillId="0" borderId="42"/>
    <xf numFmtId="49" fontId="9" fillId="0" borderId="11">
      <alignment horizontal="center" wrapText="1"/>
    </xf>
    <xf numFmtId="0" fontId="9" fillId="0" borderId="16">
      <alignment horizontal="center"/>
    </xf>
    <xf numFmtId="0" fontId="14" fillId="0" borderId="11"/>
    <xf numFmtId="0" fontId="14" fillId="0" borderId="16"/>
    <xf numFmtId="0" fontId="9" fillId="0" borderId="11">
      <alignment horizontal="center"/>
    </xf>
    <xf numFmtId="49" fontId="9" fillId="0" borderId="16">
      <alignment horizontal="center"/>
    </xf>
    <xf numFmtId="49" fontId="9" fillId="0" borderId="0">
      <alignment horizontal="left"/>
    </xf>
    <xf numFmtId="0" fontId="9" fillId="0" borderId="21">
      <alignment horizontal="center" vertical="top"/>
    </xf>
    <xf numFmtId="4" fontId="9" fillId="0" borderId="43">
      <alignment horizontal="right"/>
    </xf>
    <xf numFmtId="0" fontId="9" fillId="0" borderId="44"/>
    <xf numFmtId="4" fontId="9" fillId="0" borderId="45">
      <alignment horizontal="right"/>
    </xf>
    <xf numFmtId="4" fontId="9" fillId="0" borderId="46">
      <alignment horizontal="right"/>
    </xf>
    <xf numFmtId="0" fontId="9" fillId="0" borderId="19"/>
    <xf numFmtId="4" fontId="9" fillId="0" borderId="19">
      <alignment horizontal="right"/>
    </xf>
    <xf numFmtId="0" fontId="9" fillId="0" borderId="47"/>
    <xf numFmtId="4" fontId="9" fillId="0" borderId="48">
      <alignment horizontal="right"/>
    </xf>
    <xf numFmtId="0" fontId="12" fillId="0" borderId="23">
      <alignment wrapText="1"/>
    </xf>
    <xf numFmtId="0" fontId="9" fillId="0" borderId="23">
      <alignment horizontal="center" vertical="top"/>
    </xf>
    <xf numFmtId="0" fontId="9" fillId="0" borderId="49"/>
    <xf numFmtId="0" fontId="8" fillId="0" borderId="50"/>
    <xf numFmtId="0" fontId="11" fillId="4" borderId="0"/>
    <xf numFmtId="0" fontId="10" fillId="0" borderId="0"/>
    <xf numFmtId="0" fontId="15" fillId="0" borderId="0"/>
    <xf numFmtId="0" fontId="9" fillId="0" borderId="0">
      <alignment horizontal="left"/>
    </xf>
    <xf numFmtId="0" fontId="9" fillId="0" borderId="0"/>
    <xf numFmtId="0" fontId="8" fillId="0" borderId="0"/>
    <xf numFmtId="0" fontId="11" fillId="0" borderId="0"/>
    <xf numFmtId="49" fontId="9" fillId="0" borderId="23">
      <alignment horizontal="center" vertical="center" wrapText="1"/>
    </xf>
    <xf numFmtId="0" fontId="9" fillId="0" borderId="51">
      <alignment horizontal="left" wrapText="1"/>
    </xf>
    <xf numFmtId="0" fontId="9" fillId="0" borderId="15">
      <alignment horizontal="left" wrapText="1" indent="1"/>
    </xf>
    <xf numFmtId="0" fontId="9" fillId="0" borderId="49">
      <alignment horizontal="left" wrapText="1" indent="2"/>
    </xf>
    <xf numFmtId="0" fontId="8" fillId="0" borderId="0"/>
    <xf numFmtId="0" fontId="16" fillId="0" borderId="0">
      <alignment horizontal="center" vertical="top"/>
    </xf>
    <xf numFmtId="0" fontId="9" fillId="0" borderId="16">
      <alignment horizontal="left"/>
    </xf>
    <xf numFmtId="49" fontId="9" fillId="0" borderId="34">
      <alignment horizontal="center" wrapText="1"/>
    </xf>
    <xf numFmtId="49" fontId="9" fillId="0" borderId="36">
      <alignment horizontal="center" wrapText="1"/>
    </xf>
    <xf numFmtId="49" fontId="9" fillId="0" borderId="35">
      <alignment horizontal="center"/>
    </xf>
    <xf numFmtId="0" fontId="9" fillId="0" borderId="38"/>
    <xf numFmtId="49" fontId="9" fillId="0" borderId="16"/>
    <xf numFmtId="49" fontId="9" fillId="0" borderId="0"/>
    <xf numFmtId="49" fontId="9" fillId="0" borderId="52">
      <alignment horizontal="center"/>
    </xf>
    <xf numFmtId="49" fontId="9" fillId="0" borderId="21">
      <alignment horizontal="center"/>
    </xf>
    <xf numFmtId="49" fontId="9" fillId="0" borderId="23">
      <alignment horizontal="center"/>
    </xf>
    <xf numFmtId="49" fontId="9" fillId="0" borderId="18">
      <alignment horizontal="center" vertical="center" wrapText="1"/>
    </xf>
    <xf numFmtId="49" fontId="9" fillId="0" borderId="41">
      <alignment horizontal="center" vertical="center" wrapText="1"/>
    </xf>
    <xf numFmtId="4" fontId="9" fillId="0" borderId="23">
      <alignment horizontal="right"/>
    </xf>
    <xf numFmtId="0" fontId="9" fillId="5" borderId="0"/>
    <xf numFmtId="0" fontId="17" fillId="0" borderId="0">
      <alignment horizontal="center" wrapText="1"/>
    </xf>
    <xf numFmtId="0" fontId="9" fillId="0" borderId="0">
      <alignment horizontal="center"/>
    </xf>
    <xf numFmtId="0" fontId="9" fillId="0" borderId="11">
      <alignment wrapText="1"/>
    </xf>
    <xf numFmtId="0" fontId="9" fillId="0" borderId="53">
      <alignment wrapText="1"/>
    </xf>
    <xf numFmtId="0" fontId="18" fillId="0" borderId="54"/>
    <xf numFmtId="49" fontId="19" fillId="0" borderId="55">
      <alignment horizontal="right"/>
    </xf>
    <xf numFmtId="0" fontId="9" fillId="0" borderId="55">
      <alignment horizontal="right"/>
    </xf>
    <xf numFmtId="0" fontId="18" fillId="0" borderId="11"/>
    <xf numFmtId="0" fontId="8" fillId="0" borderId="38"/>
    <xf numFmtId="0" fontId="9" fillId="0" borderId="41">
      <alignment horizontal="center"/>
    </xf>
    <xf numFmtId="49" fontId="11" fillId="0" borderId="56">
      <alignment horizontal="center"/>
    </xf>
    <xf numFmtId="164" fontId="9" fillId="0" borderId="13">
      <alignment horizontal="center"/>
    </xf>
    <xf numFmtId="0" fontId="9" fillId="0" borderId="57">
      <alignment horizontal="center"/>
    </xf>
    <xf numFmtId="49" fontId="9" fillId="0" borderId="58">
      <alignment horizontal="center"/>
    </xf>
    <xf numFmtId="49" fontId="9" fillId="0" borderId="13">
      <alignment horizontal="center"/>
    </xf>
    <xf numFmtId="0" fontId="9" fillId="0" borderId="13">
      <alignment horizontal="center"/>
    </xf>
    <xf numFmtId="49" fontId="9" fillId="0" borderId="59">
      <alignment horizontal="center"/>
    </xf>
    <xf numFmtId="0" fontId="18" fillId="0" borderId="0"/>
    <xf numFmtId="0" fontId="11" fillId="0" borderId="60"/>
    <xf numFmtId="0" fontId="11" fillId="0" borderId="50"/>
    <xf numFmtId="4" fontId="9" fillId="0" borderId="49">
      <alignment horizontal="right"/>
    </xf>
    <xf numFmtId="0" fontId="17" fillId="0" borderId="0">
      <alignment horizontal="left" wrapText="1"/>
    </xf>
    <xf numFmtId="49" fontId="11" fillId="0" borderId="0"/>
    <xf numFmtId="0" fontId="9" fillId="0" borderId="0">
      <alignment horizontal="right"/>
    </xf>
    <xf numFmtId="49" fontId="9" fillId="0" borderId="22">
      <alignment horizontal="center" vertical="center" wrapText="1"/>
    </xf>
    <xf numFmtId="0" fontId="9" fillId="0" borderId="61">
      <alignment horizontal="left" wrapText="1"/>
    </xf>
    <xf numFmtId="0" fontId="9" fillId="0" borderId="20">
      <alignment horizontal="left" wrapText="1" indent="1"/>
    </xf>
    <xf numFmtId="0" fontId="9" fillId="0" borderId="62">
      <alignment horizontal="left" wrapText="1" indent="2"/>
    </xf>
    <xf numFmtId="0" fontId="9" fillId="5" borderId="38"/>
    <xf numFmtId="49" fontId="9" fillId="0" borderId="0">
      <alignment horizontal="right"/>
    </xf>
    <xf numFmtId="4" fontId="9" fillId="0" borderId="63">
      <alignment horizontal="right"/>
    </xf>
    <xf numFmtId="49" fontId="9" fillId="0" borderId="44">
      <alignment horizontal="center"/>
    </xf>
    <xf numFmtId="49" fontId="9" fillId="0" borderId="60">
      <alignment horizontal="center"/>
    </xf>
    <xf numFmtId="49" fontId="9" fillId="0" borderId="0">
      <alignment horizontal="center"/>
    </xf>
    <xf numFmtId="0" fontId="9" fillId="0" borderId="0">
      <alignment horizontal="left" wrapText="1"/>
    </xf>
    <xf numFmtId="0" fontId="9" fillId="0" borderId="11">
      <alignment horizontal="left"/>
    </xf>
    <xf numFmtId="0" fontId="9" fillId="0" borderId="14">
      <alignment horizontal="left" wrapText="1"/>
    </xf>
    <xf numFmtId="0" fontId="9" fillId="0" borderId="53"/>
    <xf numFmtId="0" fontId="10" fillId="0" borderId="62">
      <alignment horizontal="left" wrapText="1"/>
    </xf>
    <xf numFmtId="49" fontId="9" fillId="0" borderId="0">
      <alignment horizontal="center" wrapText="1"/>
    </xf>
    <xf numFmtId="49" fontId="9" fillId="0" borderId="35">
      <alignment horizontal="center" wrapText="1"/>
    </xf>
    <xf numFmtId="0" fontId="9" fillId="0" borderId="64"/>
    <xf numFmtId="0" fontId="9" fillId="0" borderId="65">
      <alignment horizontal="center" wrapText="1"/>
    </xf>
    <xf numFmtId="0" fontId="11" fillId="0" borderId="38"/>
    <xf numFmtId="49" fontId="9" fillId="0" borderId="52">
      <alignment horizontal="center" wrapText="1"/>
    </xf>
    <xf numFmtId="49" fontId="9" fillId="0" borderId="66">
      <alignment horizontal="center" wrapText="1"/>
    </xf>
    <xf numFmtId="49" fontId="9" fillId="0" borderId="11"/>
    <xf numFmtId="4" fontId="9" fillId="0" borderId="18">
      <alignment horizontal="right"/>
    </xf>
    <xf numFmtId="4" fontId="9" fillId="0" borderId="52">
      <alignment horizontal="right"/>
    </xf>
    <xf numFmtId="4" fontId="9" fillId="0" borderId="67">
      <alignment horizontal="right"/>
    </xf>
    <xf numFmtId="49" fontId="9" fillId="0" borderId="49">
      <alignment horizontal="center"/>
    </xf>
    <xf numFmtId="4" fontId="9" fillId="0" borderId="68">
      <alignment horizontal="right"/>
    </xf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11" fillId="0" borderId="0" xfId="113" applyNumberFormat="1" applyProtection="1"/>
    <xf numFmtId="0" fontId="8" fillId="0" borderId="0" xfId="112" applyNumberFormat="1" applyProtection="1"/>
    <xf numFmtId="0" fontId="15" fillId="0" borderId="0" xfId="109" applyNumberFormat="1" applyProtection="1"/>
    <xf numFmtId="0" fontId="9" fillId="0" borderId="0" xfId="110" applyNumberFormat="1" applyProtection="1">
      <alignment horizontal="left"/>
    </xf>
    <xf numFmtId="0" fontId="9" fillId="0" borderId="0" xfId="111" applyNumberFormat="1" applyProtection="1"/>
    <xf numFmtId="49" fontId="9" fillId="0" borderId="0" xfId="126" applyNumberFormat="1" applyProtection="1"/>
    <xf numFmtId="0" fontId="8" fillId="0" borderId="38" xfId="142" applyNumberFormat="1" applyProtection="1"/>
    <xf numFmtId="0" fontId="9" fillId="0" borderId="0" xfId="157">
      <alignment horizontal="right"/>
    </xf>
    <xf numFmtId="49" fontId="9" fillId="0" borderId="23" xfId="114" applyNumberFormat="1" applyProtection="1">
      <alignment horizontal="center" vertical="center" wrapText="1"/>
    </xf>
    <xf numFmtId="49" fontId="9" fillId="0" borderId="18" xfId="130" applyNumberFormat="1" applyProtection="1">
      <alignment horizontal="center" vertical="center" wrapText="1"/>
    </xf>
    <xf numFmtId="49" fontId="9" fillId="0" borderId="52" xfId="127" applyNumberFormat="1" applyProtection="1">
      <alignment horizontal="center"/>
    </xf>
    <xf numFmtId="4" fontId="9" fillId="0" borderId="23" xfId="132" applyNumberFormat="1" applyProtection="1">
      <alignment horizontal="right"/>
    </xf>
    <xf numFmtId="4" fontId="9" fillId="0" borderId="63" xfId="164" applyNumberFormat="1" applyProtection="1">
      <alignment horizontal="right"/>
    </xf>
    <xf numFmtId="49" fontId="9" fillId="0" borderId="0" xfId="167" applyNumberFormat="1" applyProtection="1">
      <alignment horizontal="center"/>
    </xf>
    <xf numFmtId="0" fontId="9" fillId="0" borderId="49" xfId="117" applyNumberFormat="1" applyProtection="1">
      <alignment horizontal="left" wrapText="1" indent="2"/>
    </xf>
    <xf numFmtId="49" fontId="9" fillId="0" borderId="23" xfId="129" applyNumberFormat="1" applyProtection="1">
      <alignment horizontal="center"/>
    </xf>
    <xf numFmtId="0" fontId="9" fillId="0" borderId="38" xfId="124" applyNumberFormat="1" applyProtection="1"/>
    <xf numFmtId="0" fontId="9" fillId="5" borderId="0" xfId="133" applyNumberFormat="1" applyProtection="1"/>
    <xf numFmtId="0" fontId="9" fillId="0" borderId="0" xfId="168" applyNumberFormat="1" applyProtection="1">
      <alignment horizontal="left" wrapText="1"/>
    </xf>
    <xf numFmtId="49" fontId="9" fillId="0" borderId="0" xfId="173" applyNumberFormat="1" applyProtection="1">
      <alignment horizontal="center" wrapText="1"/>
    </xf>
    <xf numFmtId="0" fontId="9" fillId="0" borderId="11" xfId="169" applyNumberFormat="1" applyProtection="1">
      <alignment horizontal="left"/>
    </xf>
    <xf numFmtId="49" fontId="9" fillId="0" borderId="11" xfId="180" applyNumberFormat="1" applyProtection="1"/>
    <xf numFmtId="0" fontId="9" fillId="0" borderId="11" xfId="6" applyNumberFormat="1" applyProtection="1"/>
    <xf numFmtId="0" fontId="9" fillId="0" borderId="14" xfId="170" applyNumberFormat="1" applyProtection="1">
      <alignment horizontal="left" wrapText="1"/>
    </xf>
    <xf numFmtId="49" fontId="9" fillId="0" borderId="52" xfId="178" applyNumberFormat="1" applyProtection="1">
      <alignment horizontal="center" wrapText="1"/>
    </xf>
    <xf numFmtId="4" fontId="9" fillId="0" borderId="18" xfId="181" applyNumberFormat="1" applyProtection="1">
      <alignment horizontal="right"/>
    </xf>
    <xf numFmtId="0" fontId="10" fillId="0" borderId="62" xfId="172" applyNumberFormat="1" applyProtection="1">
      <alignment horizontal="left" wrapText="1"/>
    </xf>
    <xf numFmtId="49" fontId="9" fillId="0" borderId="66" xfId="179" applyNumberFormat="1" applyProtection="1">
      <alignment horizontal="center" wrapText="1"/>
    </xf>
    <xf numFmtId="4" fontId="9" fillId="0" borderId="52" xfId="182" applyNumberFormat="1" applyProtection="1">
      <alignment horizontal="right"/>
    </xf>
    <xf numFmtId="0" fontId="11" fillId="0" borderId="38" xfId="177" applyNumberFormat="1" applyProtection="1"/>
    <xf numFmtId="0" fontId="10" fillId="0" borderId="11" xfId="9" applyNumberFormat="1" applyProtection="1"/>
    <xf numFmtId="49" fontId="9" fillId="0" borderId="18" xfId="19" applyNumberFormat="1" applyProtection="1">
      <alignment horizontal="center"/>
    </xf>
    <xf numFmtId="0" fontId="9" fillId="0" borderId="14" xfId="10" applyNumberFormat="1" applyProtection="1">
      <alignment horizontal="left" wrapText="1" indent="1"/>
    </xf>
    <xf numFmtId="0" fontId="11" fillId="0" borderId="16" xfId="13" applyNumberFormat="1" applyProtection="1"/>
    <xf numFmtId="0" fontId="11" fillId="0" borderId="0" xfId="113" applyNumberFormat="1" applyBorder="1" applyProtection="1"/>
    <xf numFmtId="0" fontId="8" fillId="0" borderId="0" xfId="112" applyNumberFormat="1" applyBorder="1" applyProtection="1"/>
    <xf numFmtId="49" fontId="9" fillId="0" borderId="0" xfId="126" applyNumberFormat="1" applyBorder="1" applyProtection="1"/>
    <xf numFmtId="49" fontId="9" fillId="0" borderId="0" xfId="150" applyBorder="1">
      <alignment horizontal="center"/>
    </xf>
    <xf numFmtId="0" fontId="8" fillId="0" borderId="0" xfId="142" applyNumberFormat="1" applyBorder="1" applyProtection="1"/>
    <xf numFmtId="0" fontId="9" fillId="0" borderId="0" xfId="143" applyBorder="1">
      <alignment horizontal="center"/>
    </xf>
    <xf numFmtId="0" fontId="9" fillId="2" borderId="49" xfId="117" applyNumberFormat="1" applyFill="1" applyProtection="1">
      <alignment horizontal="left" wrapText="1" indent="2"/>
    </xf>
    <xf numFmtId="49" fontId="9" fillId="2" borderId="23" xfId="129" applyNumberFormat="1" applyFill="1" applyProtection="1">
      <alignment horizontal="center"/>
    </xf>
    <xf numFmtId="4" fontId="9" fillId="2" borderId="23" xfId="132" applyNumberFormat="1" applyFill="1" applyProtection="1">
      <alignment horizontal="right"/>
    </xf>
    <xf numFmtId="0" fontId="9" fillId="0" borderId="9" xfId="116" applyNumberFormat="1" applyBorder="1" applyProtection="1">
      <alignment horizontal="left" wrapText="1" indent="1"/>
    </xf>
    <xf numFmtId="49" fontId="9" fillId="2" borderId="2" xfId="129" applyNumberFormat="1" applyFill="1" applyBorder="1" applyProtection="1">
      <alignment horizontal="center"/>
    </xf>
    <xf numFmtId="4" fontId="9" fillId="2" borderId="2" xfId="132" applyNumberFormat="1" applyFill="1" applyBorder="1" applyProtection="1">
      <alignment horizontal="right"/>
    </xf>
    <xf numFmtId="49" fontId="9" fillId="0" borderId="10" xfId="128" applyNumberFormat="1" applyBorder="1" applyProtection="1">
      <alignment horizontal="center"/>
    </xf>
    <xf numFmtId="49" fontId="9" fillId="0" borderId="10" xfId="165" applyNumberFormat="1" applyBorder="1" applyProtection="1">
      <alignment horizontal="center"/>
    </xf>
    <xf numFmtId="49" fontId="9" fillId="0" borderId="10" xfId="167" applyNumberFormat="1" applyBorder="1" applyProtection="1">
      <alignment horizontal="center"/>
    </xf>
    <xf numFmtId="0" fontId="9" fillId="2" borderId="51" xfId="115" applyNumberFormat="1" applyFill="1" applyProtection="1">
      <alignment horizontal="left" wrapText="1"/>
    </xf>
    <xf numFmtId="165" fontId="2" fillId="2" borderId="3" xfId="186" applyNumberFormat="1" applyFont="1" applyFill="1" applyBorder="1" applyAlignment="1" applyProtection="1">
      <alignment horizontal="right"/>
    </xf>
    <xf numFmtId="165" fontId="2" fillId="0" borderId="8" xfId="186" applyNumberFormat="1" applyFont="1" applyBorder="1" applyAlignment="1" applyProtection="1">
      <alignment horizontal="right"/>
    </xf>
    <xf numFmtId="49" fontId="9" fillId="2" borderId="4" xfId="127" applyNumberFormat="1" applyFill="1" applyBorder="1" applyProtection="1">
      <alignment horizontal="center"/>
    </xf>
    <xf numFmtId="4" fontId="9" fillId="2" borderId="4" xfId="132" applyNumberFormat="1" applyFill="1" applyBorder="1" applyProtection="1">
      <alignment horizontal="right"/>
    </xf>
    <xf numFmtId="165" fontId="2" fillId="2" borderId="7" xfId="186" applyNumberFormat="1" applyFont="1" applyFill="1" applyBorder="1" applyAlignment="1" applyProtection="1">
      <alignment horizontal="right"/>
    </xf>
    <xf numFmtId="49" fontId="9" fillId="0" borderId="23" xfId="114">
      <alignment horizontal="center" vertical="center" wrapText="1"/>
    </xf>
    <xf numFmtId="49" fontId="2" fillId="0" borderId="18" xfId="130" applyNumberFormat="1" applyFont="1" applyProtection="1">
      <alignment horizontal="center" vertical="center" wrapText="1"/>
    </xf>
    <xf numFmtId="49" fontId="2" fillId="0" borderId="23" xfId="129" applyNumberFormat="1" applyFont="1" applyProtection="1">
      <alignment horizontal="center"/>
    </xf>
    <xf numFmtId="0" fontId="9" fillId="3" borderId="49" xfId="117" applyNumberFormat="1" applyFill="1" applyProtection="1">
      <alignment horizontal="left" wrapText="1" indent="2"/>
    </xf>
    <xf numFmtId="49" fontId="2" fillId="3" borderId="23" xfId="129" applyNumberFormat="1" applyFont="1" applyFill="1" applyProtection="1">
      <alignment horizontal="center"/>
    </xf>
    <xf numFmtId="4" fontId="9" fillId="3" borderId="23" xfId="132" applyNumberFormat="1" applyFill="1" applyProtection="1">
      <alignment horizontal="right"/>
    </xf>
    <xf numFmtId="4" fontId="9" fillId="3" borderId="18" xfId="181" applyNumberFormat="1" applyFill="1" applyProtection="1">
      <alignment horizontal="right"/>
    </xf>
    <xf numFmtId="0" fontId="17" fillId="0" borderId="0" xfId="134" applyBorder="1">
      <alignment horizontal="center" wrapText="1"/>
    </xf>
    <xf numFmtId="0" fontId="6" fillId="0" borderId="0" xfId="113" applyNumberFormat="1" applyFont="1" applyBorder="1" applyAlignment="1" applyProtection="1">
      <alignment horizontal="center" wrapText="1"/>
    </xf>
    <xf numFmtId="0" fontId="11" fillId="0" borderId="0" xfId="113" applyNumberFormat="1" applyBorder="1" applyAlignment="1" applyProtection="1">
      <alignment horizontal="center" wrapText="1"/>
    </xf>
    <xf numFmtId="49" fontId="5" fillId="0" borderId="10" xfId="130" applyNumberFormat="1" applyFont="1" applyBorder="1" applyAlignment="1" applyProtection="1">
      <alignment horizontal="center" vertical="center" wrapText="1"/>
    </xf>
    <xf numFmtId="49" fontId="9" fillId="0" borderId="5" xfId="114" applyNumberFormat="1" applyBorder="1" applyProtection="1">
      <alignment horizontal="center" vertical="center" wrapText="1"/>
    </xf>
    <xf numFmtId="49" fontId="9" fillId="0" borderId="6" xfId="114" applyNumberFormat="1" applyBorder="1" applyProtection="1">
      <alignment horizontal="center" vertical="center" wrapText="1"/>
    </xf>
    <xf numFmtId="49" fontId="9" fillId="0" borderId="10" xfId="114" applyNumberFormat="1" applyBorder="1" applyProtection="1">
      <alignment horizontal="center" vertical="center" wrapText="1"/>
    </xf>
    <xf numFmtId="0" fontId="4" fillId="0" borderId="1" xfId="108" applyNumberFormat="1" applyFont="1" applyBorder="1" applyAlignment="1" applyProtection="1">
      <alignment horizontal="center"/>
    </xf>
    <xf numFmtId="0" fontId="4" fillId="0" borderId="0" xfId="108" applyNumberFormat="1" applyFont="1" applyBorder="1" applyAlignment="1" applyProtection="1">
      <alignment horizontal="center"/>
    </xf>
    <xf numFmtId="49" fontId="9" fillId="0" borderId="10" xfId="130" applyNumberFormat="1" applyBorder="1" applyAlignment="1" applyProtection="1">
      <alignment horizontal="center" vertical="center" wrapText="1"/>
    </xf>
    <xf numFmtId="0" fontId="1" fillId="0" borderId="0" xfId="108" applyNumberFormat="1" applyFont="1" applyBorder="1" applyAlignment="1" applyProtection="1">
      <alignment horizontal="center"/>
    </xf>
    <xf numFmtId="49" fontId="9" fillId="0" borderId="23" xfId="114" applyNumberFormat="1" applyProtection="1">
      <alignment horizontal="center" vertical="center" wrapText="1"/>
    </xf>
    <xf numFmtId="49" fontId="9" fillId="0" borderId="23" xfId="114">
      <alignment horizontal="center" vertical="center" wrapText="1"/>
    </xf>
    <xf numFmtId="49" fontId="2" fillId="0" borderId="23" xfId="114" applyNumberFormat="1" applyFont="1" applyProtection="1">
      <alignment horizontal="center" vertical="center" wrapText="1"/>
    </xf>
    <xf numFmtId="0" fontId="7" fillId="0" borderId="0" xfId="18" applyNumberFormat="1" applyFont="1" applyProtection="1">
      <alignment horizontal="center"/>
    </xf>
    <xf numFmtId="0" fontId="10" fillId="0" borderId="0" xfId="18">
      <alignment horizontal="center"/>
    </xf>
  </cellXfs>
  <cellStyles count="187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47" xfId="133"/>
    <cellStyle name="xl48" xfId="134"/>
    <cellStyle name="xl49" xfId="135"/>
    <cellStyle name="xl50" xfId="136"/>
    <cellStyle name="xl51" xfId="137"/>
    <cellStyle name="xl52" xfId="138"/>
    <cellStyle name="xl53" xfId="139"/>
    <cellStyle name="xl54" xfId="140"/>
    <cellStyle name="xl55" xfId="141"/>
    <cellStyle name="xl56" xfId="142"/>
    <cellStyle name="xl57" xfId="143"/>
    <cellStyle name="xl58" xfId="144"/>
    <cellStyle name="xl59" xfId="145"/>
    <cellStyle name="xl60" xfId="146"/>
    <cellStyle name="xl61" xfId="147"/>
    <cellStyle name="xl62" xfId="148"/>
    <cellStyle name="xl63" xfId="149"/>
    <cellStyle name="xl64" xfId="150"/>
    <cellStyle name="xl65" xfId="151"/>
    <cellStyle name="xl66" xfId="152"/>
    <cellStyle name="xl67" xfId="153"/>
    <cellStyle name="xl68" xfId="154"/>
    <cellStyle name="xl69" xfId="155"/>
    <cellStyle name="xl70" xfId="156"/>
    <cellStyle name="xl71" xfId="157"/>
    <cellStyle name="xl72" xfId="158"/>
    <cellStyle name="xl73" xfId="159"/>
    <cellStyle name="xl74" xfId="160"/>
    <cellStyle name="xl75" xfId="161"/>
    <cellStyle name="xl76" xfId="162"/>
    <cellStyle name="xl77" xfId="163"/>
    <cellStyle name="xl78" xfId="164"/>
    <cellStyle name="xl79" xfId="165"/>
    <cellStyle name="xl80" xfId="166"/>
    <cellStyle name="xl81" xfId="167"/>
    <cellStyle name="xl82" xfId="168"/>
    <cellStyle name="xl83" xfId="169"/>
    <cellStyle name="xl84" xfId="170"/>
    <cellStyle name="xl85" xfId="171"/>
    <cellStyle name="xl86" xfId="172"/>
    <cellStyle name="xl87" xfId="173"/>
    <cellStyle name="xl88" xfId="174"/>
    <cellStyle name="xl89" xfId="175"/>
    <cellStyle name="xl90" xfId="176"/>
    <cellStyle name="xl91" xfId="177"/>
    <cellStyle name="xl92" xfId="178"/>
    <cellStyle name="xl93" xfId="179"/>
    <cellStyle name="xl94" xfId="180"/>
    <cellStyle name="xl95" xfId="181"/>
    <cellStyle name="xl96" xfId="182"/>
    <cellStyle name="xl97" xfId="183"/>
    <cellStyle name="xl98" xfId="184"/>
    <cellStyle name="xl99" xfId="185"/>
    <cellStyle name="Обычный" xfId="0" builtinId="0"/>
    <cellStyle name="Процентный" xfId="186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70" zoomScalePageLayoutView="70" workbookViewId="0">
      <selection activeCell="I12" sqref="I12"/>
    </sheetView>
  </sheetViews>
  <sheetFormatPr defaultRowHeight="15"/>
  <cols>
    <col min="1" max="1" width="50.85546875" style="1" customWidth="1"/>
    <col min="2" max="2" width="21.85546875" style="1" customWidth="1"/>
    <col min="3" max="4" width="18.7109375" style="1" customWidth="1"/>
    <col min="5" max="5" width="16" style="1" customWidth="1"/>
    <col min="6" max="16384" width="9.140625" style="1"/>
  </cols>
  <sheetData>
    <row r="1" spans="1:6" ht="55.5" customHeight="1">
      <c r="A1" s="4"/>
      <c r="B1" s="64"/>
      <c r="C1" s="41"/>
      <c r="D1" s="65" t="s">
        <v>167</v>
      </c>
      <c r="E1" s="66"/>
      <c r="F1" s="3"/>
    </row>
    <row r="2" spans="1:6" ht="13.5" hidden="1" customHeight="1">
      <c r="A2" s="5"/>
      <c r="B2" s="38"/>
      <c r="C2" s="39"/>
      <c r="D2" s="36"/>
      <c r="E2" s="3"/>
      <c r="F2" s="3"/>
    </row>
    <row r="3" spans="1:6" ht="15" hidden="1" customHeight="1">
      <c r="A3" s="3"/>
      <c r="B3" s="37"/>
      <c r="C3" s="40"/>
      <c r="D3" s="36"/>
      <c r="E3" s="3"/>
      <c r="F3" s="3"/>
    </row>
    <row r="4" spans="1:6" ht="12.75" hidden="1" customHeight="1">
      <c r="A4" s="2"/>
      <c r="B4" s="2"/>
      <c r="C4" s="2"/>
      <c r="D4" s="2"/>
      <c r="E4" s="3"/>
      <c r="F4" s="3"/>
    </row>
    <row r="5" spans="1:6" ht="24.75" customHeight="1">
      <c r="A5" s="71" t="s">
        <v>141</v>
      </c>
      <c r="B5" s="72"/>
      <c r="C5" s="7"/>
      <c r="D5" s="2"/>
      <c r="E5" s="9"/>
      <c r="F5" s="3"/>
    </row>
    <row r="6" spans="1:6" ht="11.45" customHeight="1">
      <c r="A6" s="68" t="s">
        <v>0</v>
      </c>
      <c r="B6" s="70" t="s">
        <v>1</v>
      </c>
      <c r="C6" s="73" t="s">
        <v>3</v>
      </c>
      <c r="D6" s="73" t="s">
        <v>3</v>
      </c>
      <c r="E6" s="67" t="s">
        <v>142</v>
      </c>
      <c r="F6" s="3"/>
    </row>
    <row r="7" spans="1:6" ht="48.75" customHeight="1">
      <c r="A7" s="69"/>
      <c r="B7" s="70"/>
      <c r="C7" s="73"/>
      <c r="D7" s="73"/>
      <c r="E7" s="67"/>
      <c r="F7" s="3"/>
    </row>
    <row r="8" spans="1:6" ht="21.75" customHeight="1">
      <c r="A8" s="51" t="s">
        <v>4</v>
      </c>
      <c r="B8" s="54" t="s">
        <v>5</v>
      </c>
      <c r="C8" s="55">
        <f>C10+C39</f>
        <v>114254879.63999999</v>
      </c>
      <c r="D8" s="55">
        <f>D10+D39</f>
        <v>76011556.480000004</v>
      </c>
      <c r="E8" s="56">
        <f>D8/C8</f>
        <v>0.6652806140052927</v>
      </c>
      <c r="F8" s="3"/>
    </row>
    <row r="9" spans="1:6" ht="15" customHeight="1">
      <c r="A9" s="45" t="s">
        <v>7</v>
      </c>
      <c r="B9" s="48"/>
      <c r="C9" s="48"/>
      <c r="D9" s="49"/>
      <c r="E9" s="50"/>
      <c r="F9" s="3"/>
    </row>
    <row r="10" spans="1:6">
      <c r="A10" s="42" t="s">
        <v>8</v>
      </c>
      <c r="B10" s="46" t="s">
        <v>9</v>
      </c>
      <c r="C10" s="47">
        <f>C11+C16+C21+C23+C27+C31+C35</f>
        <v>46688603.899999999</v>
      </c>
      <c r="D10" s="47">
        <f>D11+D16+D21+D23+D27+D31+D35</f>
        <v>33680709.159999996</v>
      </c>
      <c r="E10" s="52">
        <f>D10/C10</f>
        <v>0.7213903682393038</v>
      </c>
      <c r="F10" s="3"/>
    </row>
    <row r="11" spans="1:6">
      <c r="A11" s="42" t="s">
        <v>10</v>
      </c>
      <c r="B11" s="43" t="s">
        <v>11</v>
      </c>
      <c r="C11" s="44">
        <f>C12+C13+C14+C15</f>
        <v>40325800</v>
      </c>
      <c r="D11" s="44">
        <f>D12+D13+D14+D15</f>
        <v>28968606.919999998</v>
      </c>
      <c r="E11" s="52">
        <f>D11/C11</f>
        <v>0.71836409742646146</v>
      </c>
      <c r="F11" s="3"/>
    </row>
    <row r="12" spans="1:6" ht="57">
      <c r="A12" s="16" t="s">
        <v>12</v>
      </c>
      <c r="B12" s="17" t="s">
        <v>13</v>
      </c>
      <c r="C12" s="13">
        <v>40000000</v>
      </c>
      <c r="D12" s="14">
        <v>28309386.32</v>
      </c>
      <c r="E12" s="53">
        <f>D12/C12</f>
        <v>0.70773465800000002</v>
      </c>
      <c r="F12" s="3"/>
    </row>
    <row r="13" spans="1:6" ht="90.75">
      <c r="A13" s="16" t="s">
        <v>14</v>
      </c>
      <c r="B13" s="17" t="s">
        <v>15</v>
      </c>
      <c r="C13" s="13">
        <v>238500</v>
      </c>
      <c r="D13" s="14">
        <v>78948</v>
      </c>
      <c r="E13" s="53">
        <f t="shared" ref="E13:E33" si="0">D13/C13</f>
        <v>0.33101886792452828</v>
      </c>
      <c r="F13" s="3"/>
    </row>
    <row r="14" spans="1:6" ht="34.5">
      <c r="A14" s="16" t="s">
        <v>16</v>
      </c>
      <c r="B14" s="17" t="s">
        <v>17</v>
      </c>
      <c r="C14" s="13">
        <v>87300</v>
      </c>
      <c r="D14" s="14">
        <v>528618.36</v>
      </c>
      <c r="E14" s="53">
        <f t="shared" si="0"/>
        <v>6.0551931271477661</v>
      </c>
      <c r="F14" s="3"/>
    </row>
    <row r="15" spans="1:6" ht="79.5">
      <c r="A15" s="16" t="s">
        <v>18</v>
      </c>
      <c r="B15" s="17" t="s">
        <v>19</v>
      </c>
      <c r="C15" s="13">
        <v>0</v>
      </c>
      <c r="D15" s="14">
        <v>51654.239999999998</v>
      </c>
      <c r="E15" s="53">
        <v>0</v>
      </c>
      <c r="F15" s="3"/>
    </row>
    <row r="16" spans="1:6" ht="23.25">
      <c r="A16" s="42" t="s">
        <v>20</v>
      </c>
      <c r="B16" s="43" t="s">
        <v>21</v>
      </c>
      <c r="C16" s="44">
        <f>C17+C18+C19+C20</f>
        <v>1902303.9</v>
      </c>
      <c r="D16" s="44">
        <f>D17+D18+D19+D20</f>
        <v>1636403.6300000001</v>
      </c>
      <c r="E16" s="52">
        <f>D16/C16</f>
        <v>0.86022198135639638</v>
      </c>
      <c r="F16" s="3"/>
    </row>
    <row r="17" spans="1:6" ht="90.75">
      <c r="A17" s="16" t="s">
        <v>22</v>
      </c>
      <c r="B17" s="17" t="s">
        <v>23</v>
      </c>
      <c r="C17" s="13">
        <v>860090</v>
      </c>
      <c r="D17" s="14">
        <v>800121.05</v>
      </c>
      <c r="E17" s="53">
        <f t="shared" si="0"/>
        <v>0.93027595949261133</v>
      </c>
      <c r="F17" s="3"/>
    </row>
    <row r="18" spans="1:6" ht="102">
      <c r="A18" s="16" t="s">
        <v>24</v>
      </c>
      <c r="B18" s="17" t="s">
        <v>25</v>
      </c>
      <c r="C18" s="13">
        <v>4761.1000000000004</v>
      </c>
      <c r="D18" s="14">
        <v>4526.3900000000003</v>
      </c>
      <c r="E18" s="53">
        <f t="shared" si="0"/>
        <v>0.95070256873411607</v>
      </c>
      <c r="F18" s="3"/>
    </row>
    <row r="19" spans="1:6" ht="90.75">
      <c r="A19" s="16" t="s">
        <v>26</v>
      </c>
      <c r="B19" s="17" t="s">
        <v>27</v>
      </c>
      <c r="C19" s="13">
        <v>1145303.7</v>
      </c>
      <c r="D19" s="14">
        <v>921074.12</v>
      </c>
      <c r="E19" s="53">
        <f t="shared" si="0"/>
        <v>0.80421823486643762</v>
      </c>
      <c r="F19" s="3"/>
    </row>
    <row r="20" spans="1:6" ht="90.75">
      <c r="A20" s="16" t="s">
        <v>28</v>
      </c>
      <c r="B20" s="17" t="s">
        <v>29</v>
      </c>
      <c r="C20" s="13">
        <v>-107850.9</v>
      </c>
      <c r="D20" s="14">
        <v>-89317.93</v>
      </c>
      <c r="E20" s="53">
        <f t="shared" si="0"/>
        <v>0.82816119290613244</v>
      </c>
      <c r="F20" s="3"/>
    </row>
    <row r="21" spans="1:6">
      <c r="A21" s="42" t="s">
        <v>30</v>
      </c>
      <c r="B21" s="43" t="s">
        <v>31</v>
      </c>
      <c r="C21" s="44">
        <f>C22</f>
        <v>0</v>
      </c>
      <c r="D21" s="44">
        <f>D22</f>
        <v>556</v>
      </c>
      <c r="E21" s="52">
        <v>0</v>
      </c>
      <c r="F21" s="3"/>
    </row>
    <row r="22" spans="1:6">
      <c r="A22" s="16" t="s">
        <v>32</v>
      </c>
      <c r="B22" s="17" t="s">
        <v>33</v>
      </c>
      <c r="C22" s="13">
        <v>0</v>
      </c>
      <c r="D22" s="14">
        <v>556</v>
      </c>
      <c r="E22" s="53">
        <v>0</v>
      </c>
      <c r="F22" s="3"/>
    </row>
    <row r="23" spans="1:6">
      <c r="A23" s="42" t="s">
        <v>34</v>
      </c>
      <c r="B23" s="43" t="s">
        <v>35</v>
      </c>
      <c r="C23" s="44">
        <f>C24+C25+C26</f>
        <v>3590000</v>
      </c>
      <c r="D23" s="44">
        <f>D24+D25+D26</f>
        <v>2063470.71</v>
      </c>
      <c r="E23" s="52">
        <f>D23/C23</f>
        <v>0.57478292757660165</v>
      </c>
      <c r="F23" s="3"/>
    </row>
    <row r="24" spans="1:6" ht="34.5">
      <c r="A24" s="16" t="s">
        <v>36</v>
      </c>
      <c r="B24" s="17" t="s">
        <v>37</v>
      </c>
      <c r="C24" s="13">
        <v>920000</v>
      </c>
      <c r="D24" s="14">
        <v>251577.73</v>
      </c>
      <c r="E24" s="53">
        <f t="shared" si="0"/>
        <v>0.2734540543478261</v>
      </c>
      <c r="F24" s="3"/>
    </row>
    <row r="25" spans="1:6" ht="23.25">
      <c r="A25" s="16" t="s">
        <v>38</v>
      </c>
      <c r="B25" s="17" t="s">
        <v>39</v>
      </c>
      <c r="C25" s="13">
        <v>2220000</v>
      </c>
      <c r="D25" s="14">
        <v>1641855.82</v>
      </c>
      <c r="E25" s="53">
        <f t="shared" si="0"/>
        <v>0.73957469369369377</v>
      </c>
      <c r="F25" s="3"/>
    </row>
    <row r="26" spans="1:6" ht="23.25">
      <c r="A26" s="16" t="s">
        <v>40</v>
      </c>
      <c r="B26" s="17" t="s">
        <v>41</v>
      </c>
      <c r="C26" s="13">
        <v>450000</v>
      </c>
      <c r="D26" s="14">
        <v>170037.16</v>
      </c>
      <c r="E26" s="53">
        <f t="shared" si="0"/>
        <v>0.37786035555555558</v>
      </c>
      <c r="F26" s="3"/>
    </row>
    <row r="27" spans="1:6" ht="34.5">
      <c r="A27" s="42" t="s">
        <v>42</v>
      </c>
      <c r="B27" s="43" t="s">
        <v>43</v>
      </c>
      <c r="C27" s="44">
        <f>C28+C29+C30</f>
        <v>777000</v>
      </c>
      <c r="D27" s="44">
        <f>D28+D29+D30</f>
        <v>333684.90000000002</v>
      </c>
      <c r="E27" s="52">
        <f>D27/C27</f>
        <v>0.4294528957528958</v>
      </c>
      <c r="F27" s="3"/>
    </row>
    <row r="28" spans="1:6" ht="68.25">
      <c r="A28" s="16" t="s">
        <v>44</v>
      </c>
      <c r="B28" s="17" t="s">
        <v>45</v>
      </c>
      <c r="C28" s="13">
        <v>455000</v>
      </c>
      <c r="D28" s="14">
        <v>170577.26</v>
      </c>
      <c r="E28" s="53">
        <f t="shared" si="0"/>
        <v>0.37489507692307694</v>
      </c>
      <c r="F28" s="3"/>
    </row>
    <row r="29" spans="1:6" ht="34.5">
      <c r="A29" s="16" t="s">
        <v>46</v>
      </c>
      <c r="B29" s="17" t="s">
        <v>47</v>
      </c>
      <c r="C29" s="13">
        <v>172000</v>
      </c>
      <c r="D29" s="14">
        <v>57051.6</v>
      </c>
      <c r="E29" s="53">
        <f t="shared" si="0"/>
        <v>0.3316953488372093</v>
      </c>
      <c r="F29" s="3"/>
    </row>
    <row r="30" spans="1:6" ht="68.25">
      <c r="A30" s="16" t="s">
        <v>48</v>
      </c>
      <c r="B30" s="17" t="s">
        <v>49</v>
      </c>
      <c r="C30" s="13">
        <v>150000</v>
      </c>
      <c r="D30" s="14">
        <v>106056.04</v>
      </c>
      <c r="E30" s="53">
        <f t="shared" si="0"/>
        <v>0.70704026666666664</v>
      </c>
      <c r="F30" s="3"/>
    </row>
    <row r="31" spans="1:6" ht="23.25">
      <c r="A31" s="42" t="s">
        <v>50</v>
      </c>
      <c r="B31" s="43" t="s">
        <v>51</v>
      </c>
      <c r="C31" s="44">
        <f>C32+C33+C34</f>
        <v>25000</v>
      </c>
      <c r="D31" s="44">
        <f>D32+D33+D34</f>
        <v>325023.92</v>
      </c>
      <c r="E31" s="52">
        <f>D31/C31</f>
        <v>13.000956799999999</v>
      </c>
      <c r="F31" s="3"/>
    </row>
    <row r="32" spans="1:6" ht="68.25">
      <c r="A32" s="16" t="s">
        <v>52</v>
      </c>
      <c r="B32" s="17" t="s">
        <v>53</v>
      </c>
      <c r="C32" s="13">
        <v>0</v>
      </c>
      <c r="D32" s="14">
        <v>201849.5</v>
      </c>
      <c r="E32" s="53">
        <v>0</v>
      </c>
      <c r="F32" s="3"/>
    </row>
    <row r="33" spans="1:6" ht="34.5">
      <c r="A33" s="16" t="s">
        <v>54</v>
      </c>
      <c r="B33" s="17" t="s">
        <v>55</v>
      </c>
      <c r="C33" s="13">
        <v>25000</v>
      </c>
      <c r="D33" s="14">
        <v>48048.92</v>
      </c>
      <c r="E33" s="53">
        <f t="shared" si="0"/>
        <v>1.9219568</v>
      </c>
      <c r="F33" s="3"/>
    </row>
    <row r="34" spans="1:6" ht="45.75">
      <c r="A34" s="16" t="s">
        <v>56</v>
      </c>
      <c r="B34" s="17" t="s">
        <v>57</v>
      </c>
      <c r="C34" s="13">
        <v>0</v>
      </c>
      <c r="D34" s="14">
        <v>75125.5</v>
      </c>
      <c r="E34" s="53">
        <v>0</v>
      </c>
      <c r="F34" s="3"/>
    </row>
    <row r="35" spans="1:6">
      <c r="A35" s="42" t="s">
        <v>58</v>
      </c>
      <c r="B35" s="43" t="s">
        <v>59</v>
      </c>
      <c r="C35" s="44">
        <f>C36+C37+C38</f>
        <v>68500</v>
      </c>
      <c r="D35" s="44">
        <f>D36+D37+D38</f>
        <v>352963.08</v>
      </c>
      <c r="E35" s="52">
        <f>D35/C35</f>
        <v>5.1527456934306572</v>
      </c>
      <c r="F35" s="3"/>
    </row>
    <row r="36" spans="1:6" ht="23.25">
      <c r="A36" s="16" t="s">
        <v>60</v>
      </c>
      <c r="B36" s="17" t="s">
        <v>61</v>
      </c>
      <c r="C36" s="13">
        <v>0</v>
      </c>
      <c r="D36" s="14">
        <v>11220.33</v>
      </c>
      <c r="E36" s="53">
        <v>0</v>
      </c>
      <c r="F36" s="3"/>
    </row>
    <row r="37" spans="1:6">
      <c r="A37" s="16" t="s">
        <v>62</v>
      </c>
      <c r="B37" s="17" t="s">
        <v>63</v>
      </c>
      <c r="C37" s="13">
        <v>0</v>
      </c>
      <c r="D37" s="14">
        <v>272742.75</v>
      </c>
      <c r="E37" s="53">
        <v>0</v>
      </c>
      <c r="F37" s="3"/>
    </row>
    <row r="38" spans="1:6" ht="23.25">
      <c r="A38" s="16" t="s">
        <v>64</v>
      </c>
      <c r="B38" s="17" t="s">
        <v>65</v>
      </c>
      <c r="C38" s="13">
        <v>68500</v>
      </c>
      <c r="D38" s="14">
        <v>69000</v>
      </c>
      <c r="E38" s="53">
        <v>0</v>
      </c>
      <c r="F38" s="3"/>
    </row>
    <row r="39" spans="1:6">
      <c r="A39" s="42" t="s">
        <v>66</v>
      </c>
      <c r="B39" s="43" t="s">
        <v>67</v>
      </c>
      <c r="C39" s="44">
        <f>C40+C49+C51</f>
        <v>67566275.739999995</v>
      </c>
      <c r="D39" s="44">
        <f>D40+D49+D51</f>
        <v>42330847.320000008</v>
      </c>
      <c r="E39" s="52">
        <f t="shared" ref="E39:E52" si="1">D39/C39</f>
        <v>0.62650851858243939</v>
      </c>
      <c r="F39" s="3"/>
    </row>
    <row r="40" spans="1:6" ht="23.25">
      <c r="A40" s="42" t="s">
        <v>68</v>
      </c>
      <c r="B40" s="43" t="s">
        <v>69</v>
      </c>
      <c r="C40" s="44">
        <f>C41+C42+C47</f>
        <v>67762575.849999994</v>
      </c>
      <c r="D40" s="44">
        <f>D41+D42+D47</f>
        <v>42527147.430000007</v>
      </c>
      <c r="E40" s="52">
        <f t="shared" si="1"/>
        <v>0.62759047891181974</v>
      </c>
      <c r="F40" s="3"/>
    </row>
    <row r="41" spans="1:6" ht="34.5">
      <c r="A41" s="16" t="s">
        <v>70</v>
      </c>
      <c r="B41" s="17" t="s">
        <v>71</v>
      </c>
      <c r="C41" s="13">
        <v>9222100</v>
      </c>
      <c r="D41" s="14">
        <v>6916576</v>
      </c>
      <c r="E41" s="53">
        <f t="shared" si="1"/>
        <v>0.75000010843517206</v>
      </c>
      <c r="F41" s="3"/>
    </row>
    <row r="42" spans="1:6" ht="23.25">
      <c r="A42" s="42" t="s">
        <v>72</v>
      </c>
      <c r="B42" s="43" t="s">
        <v>73</v>
      </c>
      <c r="C42" s="44">
        <f>C43+C44+C45+C46</f>
        <v>58287800.850000001</v>
      </c>
      <c r="D42" s="44">
        <f>D43+D44+D45+D46</f>
        <v>35428943.550000004</v>
      </c>
      <c r="E42" s="52">
        <f t="shared" si="1"/>
        <v>0.60782776212769063</v>
      </c>
      <c r="F42" s="3"/>
    </row>
    <row r="43" spans="1:6" ht="68.25">
      <c r="A43" s="16" t="s">
        <v>74</v>
      </c>
      <c r="B43" s="17" t="s">
        <v>75</v>
      </c>
      <c r="C43" s="13">
        <v>22364655.82</v>
      </c>
      <c r="D43" s="14">
        <v>8194667.1799999997</v>
      </c>
      <c r="E43" s="53">
        <f t="shared" si="1"/>
        <v>0.36641150420351071</v>
      </c>
      <c r="F43" s="3"/>
    </row>
    <row r="44" spans="1:6" ht="90.75">
      <c r="A44" s="16" t="s">
        <v>76</v>
      </c>
      <c r="B44" s="17" t="s">
        <v>77</v>
      </c>
      <c r="C44" s="13">
        <v>32611324.02</v>
      </c>
      <c r="D44" s="14">
        <v>25973419.170000002</v>
      </c>
      <c r="E44" s="53">
        <f t="shared" si="1"/>
        <v>0.79645399107595027</v>
      </c>
      <c r="F44" s="3"/>
    </row>
    <row r="45" spans="1:6" ht="68.25">
      <c r="A45" s="16" t="s">
        <v>78</v>
      </c>
      <c r="B45" s="17" t="s">
        <v>79</v>
      </c>
      <c r="C45" s="13">
        <v>329406.98</v>
      </c>
      <c r="D45" s="14">
        <v>262357.78000000003</v>
      </c>
      <c r="E45" s="53">
        <f t="shared" si="1"/>
        <v>0.79645482922068023</v>
      </c>
      <c r="F45" s="3"/>
    </row>
    <row r="46" spans="1:6">
      <c r="A46" s="16" t="s">
        <v>80</v>
      </c>
      <c r="B46" s="17" t="s">
        <v>81</v>
      </c>
      <c r="C46" s="13">
        <v>2982414.03</v>
      </c>
      <c r="D46" s="14">
        <v>998499.42</v>
      </c>
      <c r="E46" s="53">
        <f t="shared" si="1"/>
        <v>0.33479570909877998</v>
      </c>
      <c r="F46" s="3"/>
    </row>
    <row r="47" spans="1:6" ht="23.25">
      <c r="A47" s="42" t="s">
        <v>82</v>
      </c>
      <c r="B47" s="43" t="s">
        <v>83</v>
      </c>
      <c r="C47" s="44">
        <f>C48</f>
        <v>252675</v>
      </c>
      <c r="D47" s="44">
        <f>D48</f>
        <v>181627.88</v>
      </c>
      <c r="E47" s="52">
        <f t="shared" si="1"/>
        <v>0.71882014445433862</v>
      </c>
      <c r="F47" s="3"/>
    </row>
    <row r="48" spans="1:6" ht="45.75">
      <c r="A48" s="16" t="s">
        <v>84</v>
      </c>
      <c r="B48" s="17" t="s">
        <v>85</v>
      </c>
      <c r="C48" s="13">
        <v>252675</v>
      </c>
      <c r="D48" s="14">
        <v>181627.88</v>
      </c>
      <c r="E48" s="53">
        <f t="shared" si="1"/>
        <v>0.71882014445433862</v>
      </c>
      <c r="F48" s="3"/>
    </row>
    <row r="49" spans="1:6" ht="57">
      <c r="A49" s="42" t="s">
        <v>86</v>
      </c>
      <c r="B49" s="43" t="s">
        <v>87</v>
      </c>
      <c r="C49" s="44">
        <f>C50</f>
        <v>174567.37</v>
      </c>
      <c r="D49" s="44">
        <f>D50</f>
        <v>174567.37</v>
      </c>
      <c r="E49" s="52">
        <f t="shared" si="1"/>
        <v>1</v>
      </c>
      <c r="F49" s="3"/>
    </row>
    <row r="50" spans="1:6" ht="45.75">
      <c r="A50" s="16" t="s">
        <v>88</v>
      </c>
      <c r="B50" s="17" t="s">
        <v>89</v>
      </c>
      <c r="C50" s="13">
        <v>174567.37</v>
      </c>
      <c r="D50" s="14">
        <v>174567.37</v>
      </c>
      <c r="E50" s="53">
        <f t="shared" si="1"/>
        <v>1</v>
      </c>
      <c r="F50" s="3"/>
    </row>
    <row r="51" spans="1:6" ht="34.5">
      <c r="A51" s="42" t="s">
        <v>90</v>
      </c>
      <c r="B51" s="43" t="s">
        <v>91</v>
      </c>
      <c r="C51" s="44">
        <f>C52</f>
        <v>-370867.48</v>
      </c>
      <c r="D51" s="44">
        <f>D52</f>
        <v>-370867.48</v>
      </c>
      <c r="E51" s="52">
        <f t="shared" si="1"/>
        <v>1</v>
      </c>
      <c r="F51" s="3"/>
    </row>
    <row r="52" spans="1:6" ht="35.25" thickBot="1">
      <c r="A52" s="16" t="s">
        <v>92</v>
      </c>
      <c r="B52" s="17" t="s">
        <v>93</v>
      </c>
      <c r="C52" s="13">
        <v>-370867.48</v>
      </c>
      <c r="D52" s="14">
        <v>-370867.48</v>
      </c>
      <c r="E52" s="53">
        <f t="shared" si="1"/>
        <v>1</v>
      </c>
      <c r="F52" s="3"/>
    </row>
    <row r="53" spans="1:6" ht="12.95" customHeight="1">
      <c r="A53" s="6"/>
      <c r="B53" s="18"/>
      <c r="C53" s="18"/>
      <c r="D53" s="18"/>
      <c r="E53" s="18"/>
      <c r="F53" s="3"/>
    </row>
    <row r="54" spans="1:6" ht="12.95" customHeight="1">
      <c r="A54" s="6"/>
      <c r="B54" s="6"/>
      <c r="C54" s="19"/>
      <c r="D54" s="19"/>
      <c r="E54" s="3"/>
      <c r="F54" s="3"/>
    </row>
  </sheetData>
  <mergeCells count="7">
    <mergeCell ref="D1:E1"/>
    <mergeCell ref="E6:E7"/>
    <mergeCell ref="A6:A7"/>
    <mergeCell ref="B6:B7"/>
    <mergeCell ref="A5:B5"/>
    <mergeCell ref="C6:C7"/>
    <mergeCell ref="D6:D7"/>
  </mergeCells>
  <phoneticPr fontId="0" type="noConversion"/>
  <pageMargins left="0.78749999999999998" right="0.39374999999999999" top="0.59027779999999996" bottom="0.39374999999999999" header="0" footer="0"/>
  <pageSetup paperSize="9" scale="70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zoomScaleSheetLayoutView="100" workbookViewId="0">
      <selection activeCell="I11" sqref="I11"/>
    </sheetView>
  </sheetViews>
  <sheetFormatPr defaultRowHeight="15"/>
  <cols>
    <col min="1" max="1" width="45.5703125" style="1" customWidth="1"/>
    <col min="2" max="2" width="13" style="1" customWidth="1"/>
    <col min="3" max="3" width="15.7109375" style="1" customWidth="1"/>
    <col min="4" max="4" width="16" style="1" customWidth="1"/>
    <col min="5" max="5" width="15.5703125" style="1" customWidth="1"/>
    <col min="6" max="16384" width="9.140625" style="1"/>
  </cols>
  <sheetData>
    <row r="1" spans="1:6" ht="7.5" customHeight="1">
      <c r="A1" s="20"/>
      <c r="B1" s="15"/>
      <c r="C1" s="15"/>
      <c r="D1" s="2"/>
      <c r="E1" s="2"/>
      <c r="F1" s="3"/>
    </row>
    <row r="2" spans="1:6" ht="14.1" customHeight="1">
      <c r="A2" s="74" t="s">
        <v>166</v>
      </c>
      <c r="B2" s="74"/>
      <c r="C2" s="74"/>
      <c r="D2" s="74"/>
      <c r="E2" s="74"/>
      <c r="F2" s="3"/>
    </row>
    <row r="3" spans="1:6" ht="12.95" customHeight="1">
      <c r="A3" s="22"/>
      <c r="B3" s="22"/>
      <c r="C3" s="23"/>
      <c r="D3" s="2"/>
      <c r="E3" s="2"/>
      <c r="F3" s="3"/>
    </row>
    <row r="4" spans="1:6" ht="11.45" customHeight="1">
      <c r="A4" s="75" t="s">
        <v>2</v>
      </c>
      <c r="B4" s="77" t="s">
        <v>165</v>
      </c>
      <c r="C4" s="57"/>
      <c r="D4" s="76"/>
      <c r="E4" s="76"/>
      <c r="F4" s="3"/>
    </row>
    <row r="5" spans="1:6" ht="91.5" customHeight="1" thickBot="1">
      <c r="A5" s="76"/>
      <c r="B5" s="76"/>
      <c r="C5" s="10" t="s">
        <v>3</v>
      </c>
      <c r="D5" s="11" t="s">
        <v>3</v>
      </c>
      <c r="E5" s="58" t="s">
        <v>142</v>
      </c>
      <c r="F5" s="3"/>
    </row>
    <row r="6" spans="1:6" ht="30" customHeight="1">
      <c r="A6" s="25" t="s">
        <v>94</v>
      </c>
      <c r="B6" s="26" t="s">
        <v>5</v>
      </c>
      <c r="C6" s="27">
        <v>122113442.09</v>
      </c>
      <c r="D6" s="27">
        <v>81189884.780000001</v>
      </c>
      <c r="E6" s="27">
        <f>D6/C6*100</f>
        <v>66.487262491676773</v>
      </c>
      <c r="F6" s="3"/>
    </row>
    <row r="7" spans="1:6" ht="34.5">
      <c r="A7" s="60" t="s">
        <v>95</v>
      </c>
      <c r="B7" s="61" t="s">
        <v>151</v>
      </c>
      <c r="C7" s="62">
        <v>1428294.86</v>
      </c>
      <c r="D7" s="62">
        <v>545736.62</v>
      </c>
      <c r="E7" s="63">
        <f t="shared" ref="E7:E29" si="0">D7/C7*100</f>
        <v>38.208960578350045</v>
      </c>
      <c r="F7" s="3"/>
    </row>
    <row r="8" spans="1:6" ht="34.5">
      <c r="A8" s="16" t="s">
        <v>96</v>
      </c>
      <c r="B8" s="59" t="s">
        <v>152</v>
      </c>
      <c r="C8" s="13">
        <v>200000</v>
      </c>
      <c r="D8" s="13" t="s">
        <v>6</v>
      </c>
      <c r="E8" s="13" t="s">
        <v>6</v>
      </c>
      <c r="F8" s="3"/>
    </row>
    <row r="9" spans="1:6" ht="34.5">
      <c r="A9" s="16" t="s">
        <v>97</v>
      </c>
      <c r="B9" s="59" t="s">
        <v>153</v>
      </c>
      <c r="C9" s="13">
        <v>1228294.8600000001</v>
      </c>
      <c r="D9" s="13">
        <v>545736.62</v>
      </c>
      <c r="E9" s="27">
        <f t="shared" si="0"/>
        <v>44.430424466646386</v>
      </c>
      <c r="F9" s="3"/>
    </row>
    <row r="10" spans="1:6" ht="34.5">
      <c r="A10" s="60" t="s">
        <v>98</v>
      </c>
      <c r="B10" s="61" t="s">
        <v>154</v>
      </c>
      <c r="C10" s="62">
        <v>252675</v>
      </c>
      <c r="D10" s="62">
        <v>181627.88</v>
      </c>
      <c r="E10" s="63">
        <f t="shared" si="0"/>
        <v>71.882014445433867</v>
      </c>
      <c r="F10" s="3"/>
    </row>
    <row r="11" spans="1:6" ht="34.5">
      <c r="A11" s="16" t="s">
        <v>99</v>
      </c>
      <c r="B11" s="59" t="s">
        <v>155</v>
      </c>
      <c r="C11" s="13">
        <v>252675</v>
      </c>
      <c r="D11" s="13">
        <v>181627.88</v>
      </c>
      <c r="E11" s="27">
        <f t="shared" si="0"/>
        <v>71.882014445433867</v>
      </c>
      <c r="F11" s="3"/>
    </row>
    <row r="12" spans="1:6" ht="34.5">
      <c r="A12" s="60" t="s">
        <v>100</v>
      </c>
      <c r="B12" s="61" t="s">
        <v>156</v>
      </c>
      <c r="C12" s="62">
        <v>40375866.460000001</v>
      </c>
      <c r="D12" s="62">
        <v>21139497.93</v>
      </c>
      <c r="E12" s="63">
        <f t="shared" si="0"/>
        <v>52.356766017498856</v>
      </c>
      <c r="F12" s="3"/>
    </row>
    <row r="13" spans="1:6" ht="34.5">
      <c r="A13" s="16" t="s">
        <v>101</v>
      </c>
      <c r="B13" s="59" t="s">
        <v>157</v>
      </c>
      <c r="C13" s="13">
        <v>38535158.369999997</v>
      </c>
      <c r="D13" s="13">
        <v>19687162.859999999</v>
      </c>
      <c r="E13" s="27">
        <f t="shared" si="0"/>
        <v>51.088833399804187</v>
      </c>
      <c r="F13" s="3"/>
    </row>
    <row r="14" spans="1:6" ht="34.5">
      <c r="A14" s="16" t="s">
        <v>102</v>
      </c>
      <c r="B14" s="59" t="s">
        <v>158</v>
      </c>
      <c r="C14" s="13">
        <v>1840708.09</v>
      </c>
      <c r="D14" s="13">
        <v>1452335.07</v>
      </c>
      <c r="E14" s="27">
        <f t="shared" si="0"/>
        <v>78.900890254684541</v>
      </c>
      <c r="F14" s="3"/>
    </row>
    <row r="15" spans="1:6" ht="34.5">
      <c r="A15" s="60" t="s">
        <v>103</v>
      </c>
      <c r="B15" s="61" t="s">
        <v>159</v>
      </c>
      <c r="C15" s="62">
        <v>64243722.829999998</v>
      </c>
      <c r="D15" s="62">
        <v>48287116.329999998</v>
      </c>
      <c r="E15" s="63">
        <f t="shared" si="0"/>
        <v>75.162388172578446</v>
      </c>
      <c r="F15" s="3"/>
    </row>
    <row r="16" spans="1:6" ht="34.5">
      <c r="A16" s="16" t="s">
        <v>104</v>
      </c>
      <c r="B16" s="59" t="s">
        <v>160</v>
      </c>
      <c r="C16" s="13">
        <v>36666847.149999999</v>
      </c>
      <c r="D16" s="13">
        <v>28810106.359999999</v>
      </c>
      <c r="E16" s="27">
        <f t="shared" si="0"/>
        <v>78.57263058953788</v>
      </c>
      <c r="F16" s="3"/>
    </row>
    <row r="17" spans="1:6" ht="34.5">
      <c r="A17" s="16" t="s">
        <v>105</v>
      </c>
      <c r="B17" s="59" t="s">
        <v>161</v>
      </c>
      <c r="C17" s="13">
        <v>8161890.79</v>
      </c>
      <c r="D17" s="13">
        <v>5920614.9100000001</v>
      </c>
      <c r="E17" s="27">
        <f t="shared" si="0"/>
        <v>72.539746761301615</v>
      </c>
      <c r="F17" s="3"/>
    </row>
    <row r="18" spans="1:6" ht="34.5">
      <c r="A18" s="16" t="s">
        <v>106</v>
      </c>
      <c r="B18" s="59" t="s">
        <v>162</v>
      </c>
      <c r="C18" s="13">
        <v>16983528.260000002</v>
      </c>
      <c r="D18" s="13">
        <v>11887588.960000001</v>
      </c>
      <c r="E18" s="27">
        <f t="shared" si="0"/>
        <v>69.994813668947259</v>
      </c>
      <c r="F18" s="3"/>
    </row>
    <row r="19" spans="1:6" ht="45.75">
      <c r="A19" s="16" t="s">
        <v>107</v>
      </c>
      <c r="B19" s="59" t="s">
        <v>163</v>
      </c>
      <c r="C19" s="13">
        <v>2431456.63</v>
      </c>
      <c r="D19" s="13">
        <v>1668806.1</v>
      </c>
      <c r="E19" s="27">
        <f t="shared" si="0"/>
        <v>68.63400643917717</v>
      </c>
      <c r="F19" s="3"/>
    </row>
    <row r="20" spans="1:6" ht="34.5">
      <c r="A20" s="60" t="s">
        <v>108</v>
      </c>
      <c r="B20" s="61" t="s">
        <v>164</v>
      </c>
      <c r="C20" s="62">
        <v>290000</v>
      </c>
      <c r="D20" s="62">
        <v>98743.9</v>
      </c>
      <c r="E20" s="63">
        <f t="shared" si="0"/>
        <v>34.049620689655171</v>
      </c>
      <c r="F20" s="3"/>
    </row>
    <row r="21" spans="1:6" ht="34.5">
      <c r="A21" s="16" t="s">
        <v>109</v>
      </c>
      <c r="B21" s="59" t="s">
        <v>150</v>
      </c>
      <c r="C21" s="13">
        <v>290000</v>
      </c>
      <c r="D21" s="13">
        <v>98743.9</v>
      </c>
      <c r="E21" s="27">
        <f t="shared" si="0"/>
        <v>34.049620689655171</v>
      </c>
      <c r="F21" s="3"/>
    </row>
    <row r="22" spans="1:6" ht="34.5">
      <c r="A22" s="60" t="s">
        <v>110</v>
      </c>
      <c r="B22" s="61" t="s">
        <v>149</v>
      </c>
      <c r="C22" s="62">
        <v>14740232.939999999</v>
      </c>
      <c r="D22" s="62">
        <v>10420937.6</v>
      </c>
      <c r="E22" s="63">
        <f t="shared" si="0"/>
        <v>70.697238248665016</v>
      </c>
      <c r="F22" s="3"/>
    </row>
    <row r="23" spans="1:6" ht="34.5">
      <c r="A23" s="16" t="s">
        <v>111</v>
      </c>
      <c r="B23" s="59" t="s">
        <v>148</v>
      </c>
      <c r="C23" s="13">
        <v>14740232.939999999</v>
      </c>
      <c r="D23" s="13">
        <v>10420937.6</v>
      </c>
      <c r="E23" s="27">
        <f t="shared" si="0"/>
        <v>70.697238248665016</v>
      </c>
      <c r="F23" s="3"/>
    </row>
    <row r="24" spans="1:6" ht="34.5">
      <c r="A24" s="60" t="s">
        <v>112</v>
      </c>
      <c r="B24" s="61" t="s">
        <v>147</v>
      </c>
      <c r="C24" s="62">
        <v>164400</v>
      </c>
      <c r="D24" s="62">
        <v>63734.52</v>
      </c>
      <c r="E24" s="63">
        <f t="shared" si="0"/>
        <v>38.767956204379558</v>
      </c>
      <c r="F24" s="3"/>
    </row>
    <row r="25" spans="1:6" ht="34.5">
      <c r="A25" s="16" t="s">
        <v>113</v>
      </c>
      <c r="B25" s="59" t="s">
        <v>143</v>
      </c>
      <c r="C25" s="13">
        <v>46400</v>
      </c>
      <c r="D25" s="13">
        <v>34088.160000000003</v>
      </c>
      <c r="E25" s="27">
        <f t="shared" si="0"/>
        <v>73.465862068965521</v>
      </c>
      <c r="F25" s="3"/>
    </row>
    <row r="26" spans="1:6" ht="34.5">
      <c r="A26" s="16" t="s">
        <v>114</v>
      </c>
      <c r="B26" s="59" t="s">
        <v>144</v>
      </c>
      <c r="C26" s="13">
        <v>118000</v>
      </c>
      <c r="D26" s="13">
        <v>29646.36</v>
      </c>
      <c r="E26" s="27">
        <f t="shared" si="0"/>
        <v>25.124033898305086</v>
      </c>
      <c r="F26" s="3"/>
    </row>
    <row r="27" spans="1:6" ht="34.5">
      <c r="A27" s="60" t="s">
        <v>115</v>
      </c>
      <c r="B27" s="61" t="s">
        <v>145</v>
      </c>
      <c r="C27" s="62">
        <v>618250</v>
      </c>
      <c r="D27" s="62">
        <v>452490</v>
      </c>
      <c r="E27" s="63">
        <f t="shared" si="0"/>
        <v>73.188839466235351</v>
      </c>
      <c r="F27" s="3"/>
    </row>
    <row r="28" spans="1:6" ht="35.25" thickBot="1">
      <c r="A28" s="16" t="s">
        <v>116</v>
      </c>
      <c r="B28" s="59" t="s">
        <v>146</v>
      </c>
      <c r="C28" s="13">
        <v>618250</v>
      </c>
      <c r="D28" s="13">
        <v>452490</v>
      </c>
      <c r="E28" s="27">
        <f t="shared" si="0"/>
        <v>73.188839466235351</v>
      </c>
      <c r="F28" s="3"/>
    </row>
    <row r="29" spans="1:6" ht="29.25" customHeight="1" thickBot="1">
      <c r="A29" s="28" t="s">
        <v>117</v>
      </c>
      <c r="B29" s="29" t="s">
        <v>5</v>
      </c>
      <c r="C29" s="30">
        <v>-7858562.4500000002</v>
      </c>
      <c r="D29" s="30">
        <v>-5178328.3</v>
      </c>
      <c r="E29" s="27">
        <f t="shared" si="0"/>
        <v>65.894091100593073</v>
      </c>
      <c r="F29" s="3"/>
    </row>
    <row r="30" spans="1:6" ht="12.95" customHeight="1">
      <c r="A30" s="2"/>
      <c r="B30" s="31"/>
      <c r="C30" s="18"/>
      <c r="D30" s="18"/>
      <c r="E30" s="18"/>
      <c r="F30" s="3"/>
    </row>
  </sheetData>
  <mergeCells count="4">
    <mergeCell ref="A2:E2"/>
    <mergeCell ref="A4:A5"/>
    <mergeCell ref="B4:B5"/>
    <mergeCell ref="D4:E4"/>
  </mergeCells>
  <phoneticPr fontId="0" type="noConversion"/>
  <pageMargins left="0.78749999999999998" right="0.59027779999999996" top="0.59027779999999996" bottom="0.39374999999999999" header="0" footer="0"/>
  <pageSetup paperSize="9" scale="82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Normal="100" zoomScaleSheetLayoutView="100" workbookViewId="0">
      <selection activeCell="G7" sqref="G7"/>
    </sheetView>
  </sheetViews>
  <sheetFormatPr defaultRowHeight="15"/>
  <cols>
    <col min="1" max="1" width="46.7109375" style="1" customWidth="1"/>
    <col min="2" max="2" width="24" style="1" customWidth="1"/>
    <col min="3" max="3" width="15.85546875" style="1" customWidth="1"/>
    <col min="4" max="4" width="16.85546875" style="1" customWidth="1"/>
    <col min="5" max="16384" width="9.140625" style="1"/>
  </cols>
  <sheetData>
    <row r="1" spans="1:5" ht="10.5" customHeight="1">
      <c r="A1" s="20"/>
      <c r="B1" s="21"/>
      <c r="C1" s="15"/>
      <c r="D1" s="2"/>
      <c r="E1" s="3"/>
    </row>
    <row r="2" spans="1:5" ht="14.1" customHeight="1">
      <c r="A2" s="78" t="s">
        <v>168</v>
      </c>
      <c r="B2" s="79"/>
      <c r="C2" s="7"/>
      <c r="D2" s="2"/>
      <c r="E2" s="3"/>
    </row>
    <row r="3" spans="1:5" ht="14.1" customHeight="1">
      <c r="A3" s="32"/>
      <c r="B3" s="24"/>
      <c r="C3" s="23"/>
      <c r="D3" s="2"/>
      <c r="E3" s="3"/>
    </row>
    <row r="4" spans="1:5" ht="11.45" customHeight="1">
      <c r="A4" s="75" t="s">
        <v>2</v>
      </c>
      <c r="B4" s="75" t="s">
        <v>118</v>
      </c>
      <c r="C4" s="57"/>
      <c r="D4" s="57"/>
      <c r="E4" s="3"/>
    </row>
    <row r="5" spans="1:5" ht="138" customHeight="1" thickBot="1">
      <c r="A5" s="76"/>
      <c r="B5" s="76"/>
      <c r="C5" s="10" t="s">
        <v>3</v>
      </c>
      <c r="D5" s="11" t="s">
        <v>3</v>
      </c>
      <c r="E5" s="3"/>
    </row>
    <row r="6" spans="1:5" ht="38.25" customHeight="1">
      <c r="A6" s="25" t="s">
        <v>119</v>
      </c>
      <c r="B6" s="12" t="s">
        <v>5</v>
      </c>
      <c r="C6" s="13">
        <v>7858562.4500000002</v>
      </c>
      <c r="D6" s="13">
        <v>5178328.3</v>
      </c>
      <c r="E6" s="3"/>
    </row>
    <row r="7" spans="1:5" ht="24.75" customHeight="1">
      <c r="A7" s="34" t="s">
        <v>120</v>
      </c>
      <c r="B7" s="33" t="s">
        <v>5</v>
      </c>
      <c r="C7" s="27">
        <v>7858562.4500000002</v>
      </c>
      <c r="D7" s="27">
        <v>5178328.3</v>
      </c>
      <c r="E7" s="3"/>
    </row>
    <row r="8" spans="1:5" ht="45.75">
      <c r="A8" s="16" t="s">
        <v>121</v>
      </c>
      <c r="B8" s="33" t="s">
        <v>122</v>
      </c>
      <c r="C8" s="27">
        <v>7858562.4500000002</v>
      </c>
      <c r="D8" s="27">
        <v>5178328.3</v>
      </c>
      <c r="E8" s="3"/>
    </row>
    <row r="9" spans="1:5" ht="24.75" customHeight="1">
      <c r="A9" s="34" t="s">
        <v>123</v>
      </c>
      <c r="B9" s="33" t="s">
        <v>5</v>
      </c>
      <c r="C9" s="27">
        <v>-114254879.64</v>
      </c>
      <c r="D9" s="27">
        <v>-76968720.939999998</v>
      </c>
      <c r="E9" s="3"/>
    </row>
    <row r="10" spans="1:5" ht="34.5">
      <c r="A10" s="16" t="s">
        <v>124</v>
      </c>
      <c r="B10" s="33" t="s">
        <v>125</v>
      </c>
      <c r="C10" s="27">
        <v>-114254879.64</v>
      </c>
      <c r="D10" s="27">
        <v>-76968720.939999998</v>
      </c>
      <c r="E10" s="3"/>
    </row>
    <row r="11" spans="1:5" ht="34.5">
      <c r="A11" s="16" t="s">
        <v>126</v>
      </c>
      <c r="B11" s="33" t="s">
        <v>127</v>
      </c>
      <c r="C11" s="27">
        <v>-114254879.64</v>
      </c>
      <c r="D11" s="27">
        <v>-76968720.939999998</v>
      </c>
      <c r="E11" s="3"/>
    </row>
    <row r="12" spans="1:5" ht="45.75">
      <c r="A12" s="16" t="s">
        <v>128</v>
      </c>
      <c r="B12" s="33" t="s">
        <v>129</v>
      </c>
      <c r="C12" s="27">
        <v>-114254879.64</v>
      </c>
      <c r="D12" s="27">
        <v>-76968720.939999998</v>
      </c>
      <c r="E12" s="3"/>
    </row>
    <row r="13" spans="1:5" ht="45.75">
      <c r="A13" s="16" t="s">
        <v>130</v>
      </c>
      <c r="B13" s="33" t="s">
        <v>131</v>
      </c>
      <c r="C13" s="27">
        <v>-114254879.64</v>
      </c>
      <c r="D13" s="27">
        <v>-76968720.939999998</v>
      </c>
      <c r="E13" s="3"/>
    </row>
    <row r="14" spans="1:5" ht="24.75" customHeight="1">
      <c r="A14" s="34" t="s">
        <v>132</v>
      </c>
      <c r="B14" s="33" t="s">
        <v>5</v>
      </c>
      <c r="C14" s="27">
        <v>122113442.09</v>
      </c>
      <c r="D14" s="27">
        <v>82147049.239999995</v>
      </c>
      <c r="E14" s="3"/>
    </row>
    <row r="15" spans="1:5" ht="34.5">
      <c r="A15" s="16" t="s">
        <v>133</v>
      </c>
      <c r="B15" s="33" t="s">
        <v>134</v>
      </c>
      <c r="C15" s="27">
        <v>122113442.09</v>
      </c>
      <c r="D15" s="27">
        <v>82147049.239999995</v>
      </c>
      <c r="E15" s="3"/>
    </row>
    <row r="16" spans="1:5" ht="34.5">
      <c r="A16" s="16" t="s">
        <v>135</v>
      </c>
      <c r="B16" s="33" t="s">
        <v>136</v>
      </c>
      <c r="C16" s="27">
        <v>122113442.09</v>
      </c>
      <c r="D16" s="27">
        <v>82147049.239999995</v>
      </c>
      <c r="E16" s="3"/>
    </row>
    <row r="17" spans="1:5" ht="45.75">
      <c r="A17" s="16" t="s">
        <v>137</v>
      </c>
      <c r="B17" s="33" t="s">
        <v>138</v>
      </c>
      <c r="C17" s="27">
        <v>122113442.09</v>
      </c>
      <c r="D17" s="27">
        <v>82147049.239999995</v>
      </c>
      <c r="E17" s="3"/>
    </row>
    <row r="18" spans="1:5" ht="46.5" thickBot="1">
      <c r="A18" s="16" t="s">
        <v>139</v>
      </c>
      <c r="B18" s="33" t="s">
        <v>140</v>
      </c>
      <c r="C18" s="27">
        <v>122113442.09</v>
      </c>
      <c r="D18" s="27">
        <v>82147049.239999995</v>
      </c>
      <c r="E18" s="3"/>
    </row>
    <row r="19" spans="1:5" ht="12.95" customHeight="1">
      <c r="A19" s="35"/>
      <c r="B19" s="31"/>
      <c r="C19" s="8"/>
      <c r="D19" s="8"/>
      <c r="E19" s="3"/>
    </row>
    <row r="20" spans="1:5" ht="12.95" customHeight="1">
      <c r="A20" s="6"/>
      <c r="B20" s="6"/>
      <c r="C20" s="19"/>
      <c r="D20" s="19"/>
      <c r="E20" s="3"/>
    </row>
  </sheetData>
  <mergeCells count="3">
    <mergeCell ref="A2:B2"/>
    <mergeCell ref="A4:A5"/>
    <mergeCell ref="B4:B5"/>
  </mergeCells>
  <phoneticPr fontId="0" type="noConversion"/>
  <pageMargins left="0.78749999999999998" right="0.59027779999999996" top="0.59027779999999996" bottom="0.39374999999999999" header="0" footer="0"/>
  <pageSetup paperSize="9" scale="84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5947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B18F13-1D61-4290-98BA-A6F505AD6ED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FIN-01</cp:lastModifiedBy>
  <cp:lastPrinted>2022-10-19T07:01:50Z</cp:lastPrinted>
  <dcterms:created xsi:type="dcterms:W3CDTF">2022-10-12T10:59:40Z</dcterms:created>
  <dcterms:modified xsi:type="dcterms:W3CDTF">2022-10-20T13:07:47Z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4.0)</vt:lpwstr>
  </property>
  <property fmtid="{D5CDD505-2E9C-101B-9397-08002B2CF9AE}" pid="5" name="Версия базы">
    <vt:lpwstr>20.2.0.15749315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